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TOMADA DE PREÇO\2023\02-2023 RECAPEAMENTO\"/>
    </mc:Choice>
  </mc:AlternateContent>
  <bookViews>
    <workbookView xWindow="0" yWindow="0" windowWidth="24000" windowHeight="10425" activeTab="1"/>
  </bookViews>
  <sheets>
    <sheet name="ORC" sheetId="1" r:id="rId1"/>
    <sheet name="CRONOGRAMA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'[1]Planilha de Preço'!#REF!</definedName>
    <definedName name="\l">'[1]Planilha de Preço'!#REF!</definedName>
    <definedName name="\s">'[1]Planilha de Preço'!#REF!</definedName>
    <definedName name="\t">'[1]Planilha de Preço'!#REF!</definedName>
    <definedName name="_AA100000">#REF!</definedName>
    <definedName name="_Fill" hidden="1">[2]Orçamento!#REF!</definedName>
    <definedName name="_xlnm._FilterDatabase" hidden="1">#REF!</definedName>
    <definedName name="_IMP1" description="Macro gravada em 13/08/98 por usuario" xlm="1">#REF!</definedName>
    <definedName name="_IMP10" description="Macro gravada em 13/08/98 por usuario" xlm="1">#REF!</definedName>
    <definedName name="_IMP11" description="Macro gravada em 13/08/98 por usuario" xlm="1">#REF!</definedName>
    <definedName name="_IMP12" description="Macro gravada em 13/08/98 por usuario" xlm="1">#REF!</definedName>
    <definedName name="_IMP13" description="Macro gravada em 13/08/98 por usuario" xlm="1">#REF!</definedName>
    <definedName name="_IMP14" description="Macro gravada em 13/08/98 por usuario" xlm="1">#REF!</definedName>
    <definedName name="_IMP15" description="Macro gravada em 13/08/98 por usuario" xlm="1">#REF!</definedName>
    <definedName name="_IMP16" description="Macro gravada em 13/08/98 por usuario" xlm="1">#REF!</definedName>
    <definedName name="_IMP17" description="Macro gravada em 13/08/98 por usuario" xlm="1">#REF!</definedName>
    <definedName name="_IMP18" description="Macro gravada em 13/08/98 por usuario" xlm="1">#REF!</definedName>
    <definedName name="_IMP19" description="Macro gravada em 13/08/98 por usuario" xlm="1">#REF!</definedName>
    <definedName name="_IMP2" description="Macro gravada em 13/08/98 por usuario" xlm="1">#REF!</definedName>
    <definedName name="_IMP20" description="Macro gravada em 13/08/98 por usuario" xlm="1">#REF!</definedName>
    <definedName name="_IMP21" description="Macro gravada em 13/08/98 por usuario" xlm="1">#REF!</definedName>
    <definedName name="_IMP22" description="Macro gravada em 13/08/98 por usuario" xlm="1">#REF!</definedName>
    <definedName name="_IMP23" description="Macro gravada em 13/08/98 por usuario" xlm="1">#REF!</definedName>
    <definedName name="_IMP24" description="Macro gravada em 13/08/98 por usuario" xlm="1">#REF!</definedName>
    <definedName name="_IMP25" description="Macro gravada em 13/08/98 por usuario" xlm="1">#REF!</definedName>
    <definedName name="_IMP26" description="Macro gravada em 13/08/98 por usuario" xlm="1">#REF!</definedName>
    <definedName name="_IMP27" description="Macro gravada em 13/08/98 por usuario" xlm="1">#REF!</definedName>
    <definedName name="_IMP28" description="Macro gravada em 13/08/98 por usuario" xlm="1">#REF!</definedName>
    <definedName name="_IMP29" description="Macro gravada em 13/08/98 por usuario" xlm="1">#REF!</definedName>
    <definedName name="_IMP3" description="Macro gravada em 13/08/98 por usuario" xlm="1">#REF!</definedName>
    <definedName name="_IMP30" description="Macro gravada em 13/08/98 por usuario" xlm="1">#REF!</definedName>
    <definedName name="_IMP31" description="Macro gravada em 13/08/98 por usuario" xlm="1">#REF!</definedName>
    <definedName name="_IMP32" description="Macro gravada em 13/08/98 por usuario" xlm="1">#REF!</definedName>
    <definedName name="_IMP33" description="Macro gravada em 13/08/98 por usuario" xlm="1">#REF!</definedName>
    <definedName name="_IMP34" description="Macro gravada em 13/08/98 por usuario" xlm="1">#REF!</definedName>
    <definedName name="_IMP35" description="Macro gravada em 13/08/98 por usuario" xlm="1">#REF!</definedName>
    <definedName name="_IMP36" description="Macro gravada em 13/08/98 por usuario" xlm="1">#REF!</definedName>
    <definedName name="_IMP37" description="Macro gravada em 13/08/98 por usuario" xlm="1">#REF!</definedName>
    <definedName name="_IMP38" description="Macro gravada em 13/08/98 por usuario" xlm="1">#REF!</definedName>
    <definedName name="_IMP39" description="Macro gravada em 13/08/98 por usuario" xlm="1">#REF!</definedName>
    <definedName name="_IMP4" description="Macro gravada em 13/08/98 por usuario" xlm="1">#REF!</definedName>
    <definedName name="_IMP40" description="Macro gravada em 13/08/98 por usuario" xlm="1">#REF!</definedName>
    <definedName name="_IMP41" description="Macro gravada em 13/08/98 por usuario" xlm="1">#REF!</definedName>
    <definedName name="_IMP42" description="Macro gravada em 13/08/98 por usuario" xlm="1">#REF!</definedName>
    <definedName name="_IMP5" description="Macro gravada em 13/08/98 por usuario" xlm="1">#REF!</definedName>
    <definedName name="_IMP6" description="Macro gravada em 13/08/98 por usuario" xlm="1">#REF!</definedName>
    <definedName name="_IMP7" description="Macro gravada em 13/08/98 por usuario" xlm="1">#REF!</definedName>
    <definedName name="_IMP8" description="Macro gravada em 13/08/98 por usuario" xlm="1">#REF!</definedName>
    <definedName name="_IMP9" description="Macro gravada em 13/08/98 por usuario" xlm="1">#REF!</definedName>
    <definedName name="_LOC10">[2]Orçamento!#REF!</definedName>
    <definedName name="_LOC11">[2]Orçamento!#REF!</definedName>
    <definedName name="_LOC12">[2]Orçamento!#REF!</definedName>
    <definedName name="_LOC13">[2]Orçamento!#REF!</definedName>
    <definedName name="_LOC14">[2]Orçamento!#REF!</definedName>
    <definedName name="_LOC15">[2]Orçamento!#REF!</definedName>
    <definedName name="_LOC16">[2]Orçamento!#REF!</definedName>
    <definedName name="_LOC17">[2]Orçamento!#REF!</definedName>
    <definedName name="_LOC18">[2]Orçamento!#REF!</definedName>
    <definedName name="_LOC19">[2]Orçamento!#REF!</definedName>
    <definedName name="_LOC2">[2]Orçamento!#REF!</definedName>
    <definedName name="_LOC20">[2]Orçamento!#REF!</definedName>
    <definedName name="_LOC21">[2]Orçamento!#REF!</definedName>
    <definedName name="_LOC22">[2]Orçamento!#REF!</definedName>
    <definedName name="_LOC23">[2]Orçamento!#REF!</definedName>
    <definedName name="_LOC24">[2]Orçamento!#REF!</definedName>
    <definedName name="_LOC25">[2]Orçamento!#REF!</definedName>
    <definedName name="_LOC26">[2]Orçamento!#REF!</definedName>
    <definedName name="_LOC27">[2]Orçamento!#REF!</definedName>
    <definedName name="_LOC28">[2]Orçamento!#REF!</definedName>
    <definedName name="_LOC29">[2]Orçamento!#REF!</definedName>
    <definedName name="_LOC3">[2]Orçamento!#REF!</definedName>
    <definedName name="_LOC30">[2]Orçamento!#REF!</definedName>
    <definedName name="_LOC31">[2]Orçamento!#REF!</definedName>
    <definedName name="_LOC32">[2]Orçamento!#REF!</definedName>
    <definedName name="_LOC33">[2]Orçamento!#REF!</definedName>
    <definedName name="_LOC34">[2]Orçamento!#REF!</definedName>
    <definedName name="_LOC35">[2]Orçamento!#REF!</definedName>
    <definedName name="_LOC36">[2]Orçamento!#REF!</definedName>
    <definedName name="_LOC37">[2]Orçamento!#REF!</definedName>
    <definedName name="_LOC38">[2]Orçamento!#REF!</definedName>
    <definedName name="_LOC39">[2]Orçamento!#REF!</definedName>
    <definedName name="_LOC4">[2]Orçamento!#REF!</definedName>
    <definedName name="_LOC40">[2]Orçamento!#REF!</definedName>
    <definedName name="_LOC41">[2]Orçamento!#REF!</definedName>
    <definedName name="_LOC42">[2]Orçamento!#REF!</definedName>
    <definedName name="_LOC5">[2]Orçamento!#REF!</definedName>
    <definedName name="_LOC6">[2]Orçamento!#REF!</definedName>
    <definedName name="_LOC7">[2]Orçamento!#REF!</definedName>
    <definedName name="_LOC8">[2]Orçamento!#REF!</definedName>
    <definedName name="_LOC9">[2]Orçamento!#REF!</definedName>
    <definedName name="_R">'[1]Planilha de Preço'!#REF!</definedName>
    <definedName name="AC">#REF!</definedName>
    <definedName name="AL">#REF!</definedName>
    <definedName name="_xlnm.Print_Area" localSheetId="1">CRONOGRAMA!$A$1:$K$19</definedName>
    <definedName name="_xlnm.Print_Area" localSheetId="0">ORC!$A$1:$H$56</definedName>
    <definedName name="_xlnm.Print_Area">#REF!</definedName>
    <definedName name="Área_impressão_IM">'[1]Planilha de Preço'!#REF!</definedName>
    <definedName name="B.01.05.10.10">#REF!</definedName>
    <definedName name="_xlnm.Database">#REF!</definedName>
    <definedName name="cabeca">#REF!</definedName>
    <definedName name="cabeca1">#REF!</definedName>
    <definedName name="cabeçalho">#REF!</definedName>
    <definedName name="cabeçalho1">#REF!</definedName>
    <definedName name="CD">[3]B.D.I.!#REF!</definedName>
    <definedName name="cesar">#REF!</definedName>
    <definedName name="CP">#REF!</definedName>
    <definedName name="CS">[3]B.D.I.!#REF!</definedName>
    <definedName name="CT">#REF!</definedName>
    <definedName name="DSADA">[4]B.D.I.!$D$12</definedName>
    <definedName name="EV">#REF!</definedName>
    <definedName name="FL_ROSTO" description="Macro gravada em 13/08/98 por usuario" xlm="1">#REF!</definedName>
    <definedName name="FRETE">'[5]Preços insumos'!$F$11</definedName>
    <definedName name="_xlnm.Recorder">#REF!</definedName>
    <definedName name="Guias">#REF!</definedName>
    <definedName name="IC">[3]B.D.I.!#REF!</definedName>
    <definedName name="IMPR">[2]Orçamento!#REF!</definedName>
    <definedName name="IMPR1">[2]Orçamento!#REF!</definedName>
    <definedName name="IS">#REF!</definedName>
    <definedName name="Kilo_da_Armação">'[6]Preços insumos'!$F$11</definedName>
    <definedName name="LB">#REF!</definedName>
    <definedName name="leizão">[7]Total!$D$27</definedName>
    <definedName name="Macro1" description="Macro Diâmetro_x000a_" xlm="1" shortcutKey="d">#REF!</definedName>
    <definedName name="macro2" description="Macro Diâmetro_x000a_" xlm="1" shortcutKey="d">#REF!</definedName>
    <definedName name="MACROS">'[1]Planilha de Preço'!#REF!</definedName>
    <definedName name="Mobilização">[0]!Mobilização</definedName>
    <definedName name="multi">[8]OK!$A$27</definedName>
    <definedName name="mumu">[7]Prog!$B$4</definedName>
    <definedName name="OBTENÇÃO">[4]B.D.I.!$D$7</definedName>
    <definedName name="orlando">#REF!</definedName>
    <definedName name="Preço_Unit_Chácaras">#REF!</definedName>
    <definedName name="Print_Area_MI">[7]Memorial!#REF!</definedName>
    <definedName name="PV">#REF!</definedName>
    <definedName name="Quant_Chácaras">#REF!</definedName>
    <definedName name="Receita_Chácaras">#REF!</definedName>
    <definedName name="Serviços">[9]Serviços!$A$3:$E$1403</definedName>
    <definedName name="solver_lin" hidden="1">0</definedName>
    <definedName name="solver_num" hidden="1">0</definedName>
    <definedName name="solver_opt" hidden="1">#REF!</definedName>
    <definedName name="solver_tmp" hidden="1">#REF!</definedName>
    <definedName name="solver_typ" hidden="1">1</definedName>
    <definedName name="solver_val" hidden="1">0</definedName>
    <definedName name="t_meso_2">#REF!</definedName>
    <definedName name="t_super_est_2">#REF!</definedName>
    <definedName name="Tela_1_PB_159___Ø_800_a_1000mm">'[10]Preços insumos'!$F$6</definedName>
    <definedName name="Tela_2_PB_196___Ø_1200mm">'[10]Preços insumos'!$F$8</definedName>
    <definedName name="Tela_3_PB_246___Ø_1500mm">'[10]Preços insumos'!$F$9</definedName>
    <definedName name="teste">#REF!</definedName>
    <definedName name="teste2">#REF!</definedName>
    <definedName name="_xlnm.Print_Titles" localSheetId="1">CRONOGRAMA!$1:$8</definedName>
    <definedName name="_xlnm.Print_Titles" localSheetId="0">ORC!$1:$10</definedName>
    <definedName name="_xlnm.Print_Titles">#REF!</definedName>
    <definedName name="tot_infra_1">#REF!</definedName>
    <definedName name="TOTAL_GERAL">#REF!</definedName>
    <definedName name="TOTALCRONOGRA">#REF!</definedName>
    <definedName name="wrn.COLETAS._.DE._.EQUIPAMENTOS." hidden="1">{#N/A,#N/A,FALSE,"EQUIPAMENTOS"}</definedName>
    <definedName name="wrn.COLETAS._.DE._.MATERIAIS." hidden="1">{#N/A,#N/A,FALSE,"SOTREQ"}</definedName>
    <definedName name="wrn.COMP._.EQUIP." hidden="1">{#N/A,#N/A,FALSE,"EQUIPAMENTOS"}</definedName>
    <definedName name="wrn.COMP._.MATERIAIS." hidden="1">{#N/A,#N/A,FALSE,"MATERIAIS"}</definedName>
    <definedName name="wrn.PNEUS." hidden="1">{#N/A,#N/A,FALSE,"EQUIPAMENTOS"}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9" l="1"/>
  <c r="K15" i="9"/>
  <c r="K14" i="9"/>
  <c r="K13" i="9"/>
  <c r="I15" i="9"/>
  <c r="I14" i="9"/>
  <c r="I13" i="9"/>
  <c r="G15" i="9"/>
  <c r="G14" i="9"/>
  <c r="G13" i="9"/>
  <c r="G16" i="9"/>
  <c r="E17" i="9"/>
  <c r="E16" i="9"/>
  <c r="E15" i="9"/>
  <c r="E14" i="9"/>
  <c r="E13" i="9"/>
  <c r="E11" i="9"/>
  <c r="M12" i="9"/>
  <c r="M13" i="9"/>
  <c r="M14" i="9"/>
  <c r="M15" i="9"/>
  <c r="M16" i="9"/>
  <c r="M17" i="9"/>
  <c r="M11" i="9"/>
  <c r="E12" i="9"/>
  <c r="C18" i="9"/>
  <c r="C17" i="9"/>
  <c r="C16" i="9"/>
  <c r="C15" i="9"/>
  <c r="C14" i="9"/>
  <c r="C13" i="9"/>
  <c r="C12" i="9"/>
  <c r="C11" i="9"/>
  <c r="B17" i="9"/>
  <c r="B16" i="9"/>
  <c r="B15" i="9"/>
  <c r="B14" i="9"/>
  <c r="B13" i="9"/>
  <c r="B12" i="9"/>
  <c r="B11" i="9"/>
  <c r="B10" i="9"/>
  <c r="G54" i="1"/>
  <c r="G53" i="1"/>
  <c r="G52" i="1"/>
  <c r="G49" i="1"/>
  <c r="H49" i="1" s="1"/>
  <c r="G48" i="1"/>
  <c r="H48" i="1" s="1"/>
  <c r="G47" i="1"/>
  <c r="G44" i="1"/>
  <c r="G43" i="1"/>
  <c r="G37" i="1"/>
  <c r="G38" i="1"/>
  <c r="G39" i="1"/>
  <c r="G40" i="1"/>
  <c r="G36" i="1"/>
  <c r="G23" i="1"/>
  <c r="G24" i="1"/>
  <c r="G25" i="1"/>
  <c r="G26" i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22" i="1"/>
  <c r="G19" i="1"/>
  <c r="H19" i="1" s="1"/>
  <c r="G18" i="1"/>
  <c r="H18" i="1" s="1"/>
  <c r="G14" i="1"/>
  <c r="G15" i="1"/>
  <c r="G13" i="1"/>
  <c r="H13" i="1"/>
  <c r="H23" i="1"/>
  <c r="H24" i="1"/>
  <c r="H25" i="1"/>
  <c r="H26" i="1"/>
  <c r="H20" i="1" l="1"/>
  <c r="H38" i="1"/>
  <c r="H47" i="1"/>
  <c r="H50" i="1" s="1"/>
  <c r="H44" i="1"/>
  <c r="H43" i="1"/>
  <c r="H45" i="1" s="1"/>
  <c r="H40" i="1"/>
  <c r="H39" i="1"/>
  <c r="H36" i="1"/>
  <c r="H37" i="1"/>
  <c r="H41" i="1" l="1"/>
  <c r="H22" i="1" l="1"/>
  <c r="H34" i="1" s="1"/>
  <c r="H15" i="1"/>
  <c r="H14" i="1"/>
  <c r="H16" i="1" l="1"/>
  <c r="K16" i="9" l="1"/>
  <c r="I16" i="9"/>
  <c r="I12" i="9"/>
  <c r="G12" i="9"/>
  <c r="H54" i="1"/>
  <c r="I11" i="9" l="1"/>
  <c r="K11" i="9"/>
  <c r="G11" i="9"/>
  <c r="H52" i="1" l="1"/>
  <c r="H53" i="1" l="1"/>
  <c r="H55" i="1" s="1"/>
  <c r="H56" i="1" s="1"/>
  <c r="I17" i="9" l="1"/>
  <c r="G17" i="9"/>
  <c r="K17" i="9"/>
  <c r="E18" i="9" l="1"/>
  <c r="G18" i="9"/>
  <c r="I18" i="9"/>
  <c r="K18" i="9"/>
  <c r="C19" i="9"/>
  <c r="D18" i="9" l="1"/>
  <c r="E19" i="9"/>
  <c r="D19" i="9" s="1"/>
  <c r="J18" i="9"/>
  <c r="H18" i="9"/>
  <c r="F18" i="9"/>
  <c r="G19" i="9" l="1"/>
  <c r="F19" i="9" s="1"/>
  <c r="I19" i="9" l="1"/>
  <c r="H19" i="9" s="1"/>
  <c r="K19" i="9" l="1"/>
  <c r="J19" i="9" s="1"/>
</calcChain>
</file>

<file path=xl/sharedStrings.xml><?xml version="1.0" encoding="utf-8"?>
<sst xmlns="http://schemas.openxmlformats.org/spreadsheetml/2006/main" count="171" uniqueCount="130">
  <si>
    <t>ITEM</t>
  </si>
  <si>
    <t>CODIGO</t>
  </si>
  <si>
    <t>DESCRIÇÃO</t>
  </si>
  <si>
    <t>VALOR TOTAL</t>
  </si>
  <si>
    <t>UNID</t>
  </si>
  <si>
    <t>QUANT</t>
  </si>
  <si>
    <t>1.1</t>
  </si>
  <si>
    <t>1.2</t>
  </si>
  <si>
    <t>1.3</t>
  </si>
  <si>
    <t>M²</t>
  </si>
  <si>
    <t>M³</t>
  </si>
  <si>
    <t>PREFEITURA MUNICIPAL DE OUVIDOR</t>
  </si>
  <si>
    <t>DEPARTAMENTO DE ENGENHARIA</t>
  </si>
  <si>
    <t>VALOR TOTAL (COM BDI):</t>
  </si>
  <si>
    <t>VALOR UNITÁRIO (COM BDI)</t>
  </si>
  <si>
    <t>VALOR UNITÁRIO (SEM BDI)</t>
  </si>
  <si>
    <t>VALOR TOTAL (COM BDI)</t>
  </si>
  <si>
    <t>MÊS 01</t>
  </si>
  <si>
    <t>MÊS 02</t>
  </si>
  <si>
    <t>MÊS 03</t>
  </si>
  <si>
    <t>MÊS 04</t>
  </si>
  <si>
    <t>%</t>
  </si>
  <si>
    <t>VALOR</t>
  </si>
  <si>
    <t>VALOR TOTAL ACUMULADO (COM BDI):</t>
  </si>
  <si>
    <t>ADMINISTRAÇÃO LOCAL</t>
  </si>
  <si>
    <t>MOBILIZAÇÃO DE EQUIPAMENTOS</t>
  </si>
  <si>
    <t>MÊS</t>
  </si>
  <si>
    <t>UN</t>
  </si>
  <si>
    <t>PLANILHA DE ORÇAMENTO</t>
  </si>
  <si>
    <t>CRONOGRAMA FÍSICO-FINANCEIRO</t>
  </si>
  <si>
    <t>SUB TOTAL:</t>
  </si>
  <si>
    <t>ENGENHEIRO CIVIL DE OBRA JUNIOR COM ENCARGOS COMPLEMENTARES</t>
  </si>
  <si>
    <t>2.1</t>
  </si>
  <si>
    <t>3.1</t>
  </si>
  <si>
    <t>4.1</t>
  </si>
  <si>
    <t>4.2</t>
  </si>
  <si>
    <t>4.3</t>
  </si>
  <si>
    <t>EXECUÇÃO DE PAVIMENTO COM APLICAÇÃO DE CONCRETO ASFÁLTICO, CAMADA DE ROLAMENTO - EXCLUSIVE CARGA E TRANSPORTE. AF_11/2019</t>
  </si>
  <si>
    <t>Objeto: SERVIÇOS DE RECAPEAMENTO ASFÁLTICO DE VIAS URBANAS, COM APLICAÇÃO DE MASSA ASFÁLTICA CBUQ - CONCRETO BETUMINOSO USINADO A QUENTE EM RUAS E AVENIDAS DO MUNICÍPIO DE OUVIDOR – GOIÁS.</t>
  </si>
  <si>
    <t>SINAPI 4813</t>
  </si>
  <si>
    <t>SINAPI 88239</t>
  </si>
  <si>
    <t>SINAPI 88262</t>
  </si>
  <si>
    <t>PLACA DE OBRA</t>
  </si>
  <si>
    <t>SINAPI 93565</t>
  </si>
  <si>
    <t>SINAPI 93572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</si>
  <si>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</si>
  <si>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</si>
  <si>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</si>
  <si>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</si>
  <si>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</si>
  <si>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</si>
  <si>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</si>
  <si>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</si>
  <si>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</si>
  <si>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</si>
  <si>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</si>
  <si>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SINAPI 5841</t>
  </si>
  <si>
    <t>SINAPI 91486</t>
  </si>
  <si>
    <t>SINAPI 5845</t>
  </si>
  <si>
    <t>SINAPI 91031</t>
  </si>
  <si>
    <t>SINAPI 5837</t>
  </si>
  <si>
    <t>SINAPI 95632</t>
  </si>
  <si>
    <t>SINAPI 96155</t>
  </si>
  <si>
    <t>SINAPI 96464</t>
  </si>
  <si>
    <t>SINAPI 89876</t>
  </si>
  <si>
    <t>SINAPI 5824</t>
  </si>
  <si>
    <t>SINAPI 96159</t>
  </si>
  <si>
    <t>COTAÇÃO 30105</t>
  </si>
  <si>
    <t>CAMINHÃO PRANCHA</t>
  </si>
  <si>
    <t>4.4</t>
  </si>
  <si>
    <t>4.5</t>
  </si>
  <si>
    <t>RECAPEAMENTO ASFÁLTICO</t>
  </si>
  <si>
    <t>COTAÇÃO 96402</t>
  </si>
  <si>
    <t>SINAPI 95995</t>
  </si>
  <si>
    <t>SINAPI 95876</t>
  </si>
  <si>
    <t>SINAPI 93593</t>
  </si>
  <si>
    <t>SINAPI 102330</t>
  </si>
  <si>
    <t>SINALIZAÇÃO VIÁRIA - HORIZONTAL</t>
  </si>
  <si>
    <t>SINAPI 102509</t>
  </si>
  <si>
    <t>SINAPI 102513</t>
  </si>
  <si>
    <t>PLACA DE TRÂNSITO SINALIZAÇÃO VERTICAL, CHAPA N°16, REFLETIVA, TIPO R-01 PARADA OBRIGATÓRIA (FORMA OCTOGONAL, DIMENSÃO 60CM X 60CM), INCLUINDO TUBO AÇO GALVANIZADO COM COSTURA NBR 5580 CLASSE LEVE DN 50MM, E=3,00MM - 4,40KG/M (COMPRIMENTO 3,00M) E INSTALAÇÃO</t>
  </si>
  <si>
    <t>SINAPI-I 34723</t>
  </si>
  <si>
    <t>SINAPI-I 21013</t>
  </si>
  <si>
    <t>SINAPI 88316</t>
  </si>
  <si>
    <t>PLACA ESMALTADA PARA IDENTIFICAÇÃO DE NOME DE RUA, DIMENSÕES 45X20CM, INCLUINDO TUBO AÇO GALVANIZADO COM COSTURA NBR 5580 CLASSE LEVE DN 50MM, E=3,00MM - 4,40KG/M (COMPRIMENTO 3,00M) E INSTALAÇÃO (CONJUNTOS DE 2 PLACAS POR POSTE)</t>
  </si>
  <si>
    <t>2.2</t>
  </si>
  <si>
    <t>5.1</t>
  </si>
  <si>
    <t>5.2</t>
  </si>
  <si>
    <t>6.1</t>
  </si>
  <si>
    <t>6.2</t>
  </si>
  <si>
    <t>6.3</t>
  </si>
  <si>
    <t>7.1</t>
  </si>
  <si>
    <t>7.2</t>
  </si>
  <si>
    <t>7.3</t>
  </si>
  <si>
    <t>SINAPI-I 13521</t>
  </si>
  <si>
    <t>EXECUÇÃO DE PINTURA DE LIGAÇÃO COM EMULSÃO ASFÁLTICA RR-2C AF-11/2019</t>
  </si>
  <si>
    <t>CHP</t>
  </si>
  <si>
    <t>PLACA DE OBRA (PARA CONSTRUCAO CIVIL) EM CHAPA GALVANIZADA *N. 22*, ADESIVADA, DE *2,4 X 1,2* M (SEM POSTES PARA FIXACAO)</t>
  </si>
  <si>
    <t>AJUDANTE DE CARPINTEIRO COM ENCARGOS COMPLEMENTARES</t>
  </si>
  <si>
    <t>CARPINTEIRO DE FORMAS COM ENCARGOS COMPLEMENTARES</t>
  </si>
  <si>
    <t>H</t>
  </si>
  <si>
    <t>ENCARREGADO GERAL DE OBRAS COM ENCARGOS COMPLEMENTARES</t>
  </si>
  <si>
    <t>CAMINHÃO TRUCADO (C/ TERCEIRO EIXO) ELETRÔNICO - POTÊNCIA 231CV - PBT = 22000KG - DIST. ENTRE EIXOS 5170 MM - INCLUI CARROCERIA FIXA ABERTA DE MADEIRA - CHP DIURNO. AF_06/2015</t>
  </si>
  <si>
    <t>VASSOURA MECÂNICA REBOCÁVEL COM ESCOVA CILÍNDRICA, LARGURA ÚTIL DE VARRIMENTO DE 2,44 M - CHI DIURNO. AF_06/2014</t>
  </si>
  <si>
    <t>ESPARGIDOR DE ASFALTO PRESSURIZADO, TANQUE 6 M3 COM ISOLAÇÃO TÉRMICA, AQUECIDO COM 2 MAÇARICOS, COM BARRA ESPARGIDORA 3,60 M, MONTADO SOBRE CAMINHÃO  TOCO, PBT 14.300 KG, POTÊNCIA 185 CV - CHI DIURNO. AF_08/2015</t>
  </si>
  <si>
    <t>TRATOR DE PNEUS, POTÊNCIA 85 CV, TRAÇÃO 4X4, PESO COM LASTRO DE 4.675 KG - CHI DIURNO. AF_06/2014</t>
  </si>
  <si>
    <t>VIBROACABADORA DE ASFALTO SOBRE ESTEIRAS, LARGURA DE PAVIMENTAÇÃO 1,90 M A 5,30 M, POTÊNCIA 105 HP CAPACIDADE 450 T/H - CHI DIURNO. AF_11/2014</t>
  </si>
  <si>
    <t>ROLO COMPACTADOR VIBRATORIO TANDEM, ACO LISO, POTENCIA 125 HP, PESO SEM/COM LASTRO 10,20/11,65 T, LARGURA DE TRABALHO 1,73 M - CHI DIURNO. AF_11/2016</t>
  </si>
  <si>
    <t>TRATOR DE PNEUS COM POTÊNCIA DE 85 CV, TRAÇÃO 4X4, COM VASSOURA MECÂNICA ACOPLADA - CHI DIURNO. AF_02/2017</t>
  </si>
  <si>
    <t>ROLO COMPACTADOR DE PNEUS, ESTATICO, PRESSAO VARIAVEL, POTENCIA 110 HP, PESO SEM/COM LASTRO 10,8/27 T, LARGURA DE ROLAGEM 2,30 M - CHI DIURNO. AF_06/2017</t>
  </si>
  <si>
    <t>CAMINHÃO BASCULANTE 14 M3, COM CAVALO MECÂNICO DE CAPACIDADE MÁXIMA DE TRAÇÃO COMBINADO DE 36000 KG, POTÊNCIA 286 CV, INCLUSIVE SEMIREBOQUE COM CAÇAMBA METÁLICA - CHP DIURNO. AF_12/2014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</si>
  <si>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</si>
  <si>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MÁQUINA DEMARCADORA DE FAIXA DE TRÁFEGO À FRIO, AUTOPROPELIDA, POTÊNCIA 38 HP - CHI DIURNO. AF_07/2016</t>
  </si>
  <si>
    <t>CHI</t>
  </si>
  <si>
    <t>PLACA DE SINALIZACAO EM CHAPA DE ACO NUM 16 COM PINTURA REFLETIVA</t>
  </si>
  <si>
    <t>TUBO ACO GALVANIZADO COM COSTURA, CLASSE LEVE, DN 50 MM ( 2"),  E = 3,00 MM,  *4,40* KG/M (NBR 5580)</t>
  </si>
  <si>
    <t>SERVENTE COM ENCARGOS COMPLEMENTARES</t>
  </si>
  <si>
    <t>PLACA DE ACO ESMALTADA PARA  IDENTIFICACAO DE RUA, *45 CM X 20* CM</t>
  </si>
  <si>
    <t>M</t>
  </si>
  <si>
    <t>TRANSPORTE COM CAMINHÃO BASCULANTE DE 14 M³, EM VIA URBANA PAVIMENTADA, DMT ATÉ 30 KM (UNIDADE: M3XKM). AF_07/2020</t>
  </si>
  <si>
    <t>TRANSPORTE COM CAMINHÃO BASCULANTE DE 14 M³, EM VIA URBANA PAVIMENTADA, ADICIONAL PARA DMT EXCEDENTE A 30 KM (UNIDADE: M3XKM). AF_07/2020</t>
  </si>
  <si>
    <t>TRANSPORTE COM CAMINHÃO TANQUE DE TRANSPORTE DE MATERIAL ASFÁLTICO DE 30000 L, EM VIA URBANA PAVIMENTADA, DMT ATÉ 30KM (UNIDADE: TXKM). AF_07/2020</t>
  </si>
  <si>
    <t>TXKM</t>
  </si>
  <si>
    <t>M³xKM</t>
  </si>
  <si>
    <t>PINTURA DE FAIXA DE PEDESTRE OU ZEBRADA TINTA RETRORREFLETIVA A BASE DE RESINA ACRÍLICA COM MICROESFERAS DE VIDRO, E = 30 CM, APLICAÇÃO MANUAL. AF_05/2021</t>
  </si>
  <si>
    <t>PINTURA DE SÍMBOLOS E TEXTOS COM TINTA ACRÍLICA, DEMARCAÇÃO COM FITA ADESIVA E APLICAÇÃO COM ROLO. AF_05/2021</t>
  </si>
  <si>
    <t>SERVIÇOS DE RECAPEMANTO ASFÁLTICO DE VIAS URBANAS, COM APLICAÇÃO DE MASSA ASFÁLTICA CBUQ - CONCRETO BETUMINOSO USINADO A QUENTE</t>
  </si>
  <si>
    <t>BDI PARA SERVIÇOS DE OBRAS RODOVIÁRIAS (DESONERADO ESTIMADO): 19,96%</t>
  </si>
  <si>
    <t>PCI.817.01 - CUSTO DE COMPOSIÇÕES - SINTÉTICO - ABRANGÊNCIA : NACIONAL - LOCALIDADE : GOIANIA - DATA REFERÊNCIA TÉCNICA: 03-2023 (NÃO DESONERADA)</t>
  </si>
  <si>
    <t>OBJETO: SERVIÇOS DE RECAPEAMENTO ASFÁLTICO DE VIAS PÚBLICAS, COM APLICAÇÃO DE CAMADA DE NIVELAMENTO EM MASSA ASFÁLTICA TIPO CBUQ – CONCRETO BETUMINOSO USINADO À QUENTE, COM UTILIZAÇÃO DE CAP 50/70, DRENAGEM DE ÁGUAS PLUVIAIS, SINALIZAÇÃO VIÁRIA HORIZONTAL E VERTICAL E IDENTIFICAÇÃO DE LOGRADOUROS PÚBLICOS DO MUNICÍPIO DE OUVIDOR – GOIÁS.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</si>
</sst>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-&quot;R$&quot;* #,##0.00_-;\-&quot;R$&quot;* #,##0.00_-;_-&quot;R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0"/>
      <name val="Arial"/>
    </font>
    <font>
      <sz val="10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4" fontId="7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4" fontId="2" fillId="0" borderId="1" xfId="1" applyFont="1" applyBorder="1" applyAlignment="1">
      <alignment vertical="top"/>
    </xf>
    <xf numFmtId="44" fontId="2" fillId="0" borderId="1" xfId="1" applyFont="1" applyBorder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10" fontId="2" fillId="0" borderId="1" xfId="2" applyNumberFormat="1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44" fontId="3" fillId="0" borderId="1" xfId="1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right" vertical="top"/>
    </xf>
    <xf numFmtId="44" fontId="3" fillId="0" borderId="5" xfId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44" fontId="2" fillId="0" borderId="3" xfId="1" applyFont="1" applyBorder="1" applyAlignment="1">
      <alignment vertical="top"/>
    </xf>
    <xf numFmtId="44" fontId="2" fillId="0" borderId="5" xfId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4" fontId="2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</cellXfs>
  <cellStyles count="9">
    <cellStyle name="Moeda" xfId="1" builtinId="4"/>
    <cellStyle name="Moeda 2" xfId="7"/>
    <cellStyle name="Normal" xfId="0" builtinId="0"/>
    <cellStyle name="Normal 2" xfId="3"/>
    <cellStyle name="Normal 3" xfId="4"/>
    <cellStyle name="Normal 4" xfId="6"/>
    <cellStyle name="Porcentagem" xfId="2" builtinId="5"/>
    <cellStyle name="Porcentagem 2" xfId="8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2\orcament\ORGAOS\INFRAERO\Concorr&#234;ncia\CO%20009%202003%20Aerop%20Udia\Planilha%20Or&#231;ament&#225;ria%20-%20Brig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1\users\ProducaoGeral\CTR%20-%20Pre&#231;os\Pre&#231;os%20CTR%20Tubos%20%2017-04-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2\ORCAMENT\CIDADES\OSASCO\Concorr&#234;ncia\Cp%20028-02\Anexo%20III%20-%20Planilha%20de%20Or&#231;amento\Planilha%20de%20Or&#231;amen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2\orcament\CIDADES\Uberl&#226;ndia\CP377-99\Planilha%20Proposta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2\ORCAMENT\ORGAOS\COPASA\TOMADAPR\DVLI.0.103-00-TNO\Dvli.0.103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1\ORCAMENT\ProducaoGeral\CTR%20-%20Pre&#231;os\Pre&#231;os%20CTR%20industria%20%2025-07-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TR%20-%20Pre&#231;os\Pre&#231;os%20CTR%20industria%20T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2\ORCAMENT\Or&#231;amento\Planilhas%20Or&#231;amento\HomeHo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UDI2\ORCAMENT\Or&#231;amento\Planilhas%20Or&#231;amento\BDITAX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emar\MEUS%20DOCUMEN\Documents%20and%20Settings\fabiano\Configura&#231;&#245;es%20locais\Temp\N.MUTUM-STA%20RITA%20DO%20TRIVELATO%20QUANTITATIVO%20(altera&#231;&#245;es%20do%20Fabian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"/>
      <sheetName val="Planilha de Preço"/>
      <sheetName val="Cronograma"/>
      <sheetName val="Demonstrativo B.D.I.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s insumos"/>
      <sheetName val="Tabela de Produdos"/>
      <sheetName val="Traços concreto"/>
    </sheetNames>
    <sheetDataSet>
      <sheetData sheetId="0">
        <row r="6">
          <cell r="F6">
            <v>3.1689999999999996</v>
          </cell>
        </row>
        <row r="8">
          <cell r="F8">
            <v>3.7004166666666669</v>
          </cell>
        </row>
        <row r="9">
          <cell r="F9">
            <v>4.1120833333333335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dulo4"/>
      <sheetName val="Módulo3"/>
      <sheetName val="Módulo2"/>
      <sheetName val="Módulo1"/>
      <sheetName val="Custo"/>
      <sheetName val="Preço"/>
      <sheetName val="demons"/>
      <sheetName val="demons (2)"/>
      <sheetName val="pci"/>
      <sheetName val="Orçamento"/>
      <sheetName val="mão de obra"/>
      <sheetName val="MO-EQUIP"/>
      <sheetName val="SEGURANÇA"/>
      <sheetName val="Indiretos"/>
      <sheetName val="Crono"/>
      <sheetName val="LocFormas"/>
      <sheetName val="formas"/>
      <sheetName val="LevGaleria"/>
      <sheetName val="planilha transp"/>
      <sheetName val="Fresagem"/>
      <sheetName val="composições"/>
      <sheetName val="Escavação"/>
      <sheetName val="frete m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"/>
      <sheetName val="Preço"/>
      <sheetName val="Custo - contrato"/>
      <sheetName val="Preço-custo-BDI contrato"/>
      <sheetName val="Resumo"/>
      <sheetName val="Planilha Proposta"/>
      <sheetName val="Planilha 10% - SUB EMPREITADA"/>
      <sheetName val="Cronograma"/>
      <sheetName val="Encargos Sociais"/>
      <sheetName val="Demonstrativo B.D.I. não"/>
      <sheetName val="B.D.I."/>
      <sheetName val="Planilha Preços m2"/>
      <sheetName val="Planilha Preços m2 e m.fio"/>
      <sheetName val="Planilha Preços recap 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"/>
      <sheetName val="Preço"/>
      <sheetName val="Planilha DVLI.0.103-00-TNO"/>
      <sheetName val="Comp.Anal. Custo"/>
      <sheetName val="Enc. Sociais"/>
      <sheetName val="B.D.I."/>
      <sheetName val="B.D.I. Demonstrativo"/>
      <sheetName val="Taxa Adm. so materiais"/>
      <sheetName val="B.D.I. Demonstrativo (2)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22386.5</v>
          </cell>
        </row>
        <row r="12">
          <cell r="D12">
            <v>13000</v>
          </cell>
        </row>
      </sheetData>
      <sheetData sheetId="6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Telas"/>
      <sheetName val="Preços insumos"/>
      <sheetName val="Tabela de Produdos"/>
      <sheetName val="Traços concreto"/>
      <sheetName val="Traços CBUQ-PMQ"/>
    </sheetNames>
    <sheetDataSet>
      <sheetData sheetId="0"/>
      <sheetData sheetId="1">
        <row r="11">
          <cell r="F11">
            <v>1.19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Telas"/>
      <sheetName val="Preços insumos"/>
      <sheetName val="Tabela de Produtos"/>
      <sheetName val="Traços concreto"/>
      <sheetName val="Traços concreto - red. ICMS"/>
      <sheetName val="Traços CBUQ-PMQ"/>
    </sheetNames>
    <sheetDataSet>
      <sheetData sheetId="0"/>
      <sheetData sheetId="1">
        <row r="11">
          <cell r="F11">
            <v>2.75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alários"/>
      <sheetName val="Equipe"/>
      <sheetName val="Calc"/>
      <sheetName val="Insumos"/>
      <sheetName val="HH"/>
      <sheetName val="Mensal"/>
      <sheetName val="Total"/>
      <sheetName val="Memorial"/>
      <sheetName val="Prog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D27">
            <v>1.2401351210167211</v>
          </cell>
        </row>
      </sheetData>
      <sheetData sheetId="8"/>
      <sheetData sheetId="9">
        <row r="4">
          <cell r="B4">
            <v>1</v>
          </cell>
        </row>
      </sheetData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o"/>
      <sheetName val="Saída"/>
      <sheetName val="Financ"/>
      <sheetName val="BDI"/>
      <sheetName val="Module2"/>
      <sheetName val="ADM"/>
      <sheetName val="OK"/>
    </sheetNames>
    <sheetDataSet>
      <sheetData sheetId="0"/>
      <sheetData sheetId="1"/>
      <sheetData sheetId="2"/>
      <sheetData sheetId="3"/>
      <sheetData sheetId="4" refreshError="1"/>
      <sheetData sheetId="5"/>
      <sheetData sheetId="6">
        <row r="27">
          <cell r="A27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Quant.(102,89)"/>
      <sheetName val="Quant.(10,4)"/>
      <sheetName val="Quant. Geral"/>
      <sheetName val="Prefeitura"/>
      <sheetName val="Tomada de Preços"/>
      <sheetName val="Associação"/>
      <sheetName val="Quantitativos"/>
      <sheetName val="Óleo Diesel"/>
      <sheetName val="Óleo Diesel Assoc."/>
    </sheetNames>
    <sheetDataSet>
      <sheetData sheetId="0">
        <row r="3">
          <cell r="B3" t="str">
            <v>Atividades Auxiliares ou Básica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view="pageBreakPreview" topLeftCell="A46" zoomScaleNormal="100" zoomScaleSheetLayoutView="100" workbookViewId="0">
      <selection activeCell="J6" sqref="J6"/>
    </sheetView>
  </sheetViews>
  <sheetFormatPr defaultColWidth="8.85546875" defaultRowHeight="12.75" x14ac:dyDescent="0.2"/>
  <cols>
    <col min="1" max="1" width="8" style="5" customWidth="1"/>
    <col min="2" max="2" width="16.85546875" style="2" customWidth="1"/>
    <col min="3" max="3" width="78.140625" style="3" customWidth="1"/>
    <col min="4" max="4" width="9.7109375" style="2" customWidth="1"/>
    <col min="5" max="5" width="12.7109375" style="2" customWidth="1"/>
    <col min="6" max="6" width="15.85546875" style="2" customWidth="1"/>
    <col min="7" max="7" width="15.85546875" style="3" customWidth="1"/>
    <col min="8" max="8" width="18.140625" style="2" bestFit="1" customWidth="1"/>
    <col min="9" max="9" width="8.85546875" style="3"/>
    <col min="10" max="10" width="9.42578125" style="3" bestFit="1" customWidth="1"/>
    <col min="11" max="16384" width="8.85546875" style="3"/>
  </cols>
  <sheetData>
    <row r="1" spans="1:8" x14ac:dyDescent="0.2">
      <c r="A1" s="12" t="s">
        <v>11</v>
      </c>
    </row>
    <row r="2" spans="1:8" x14ac:dyDescent="0.2">
      <c r="A2" s="12" t="s">
        <v>12</v>
      </c>
    </row>
    <row r="3" spans="1:8" x14ac:dyDescent="0.2">
      <c r="A3" s="12"/>
    </row>
    <row r="4" spans="1:8" ht="39.75" customHeight="1" x14ac:dyDescent="0.2">
      <c r="A4" s="39" t="s">
        <v>129</v>
      </c>
      <c r="B4" s="39"/>
      <c r="C4" s="39"/>
      <c r="D4" s="39"/>
      <c r="E4" s="39"/>
      <c r="F4" s="39"/>
      <c r="G4" s="39"/>
      <c r="H4" s="39"/>
    </row>
    <row r="5" spans="1:8" x14ac:dyDescent="0.2">
      <c r="A5" s="1" t="s">
        <v>128</v>
      </c>
      <c r="B5" s="16"/>
      <c r="C5" s="16"/>
      <c r="D5" s="16"/>
      <c r="E5" s="16"/>
      <c r="F5" s="16"/>
      <c r="G5" s="16"/>
      <c r="H5" s="16"/>
    </row>
    <row r="6" spans="1:8" x14ac:dyDescent="0.2">
      <c r="A6" s="1" t="s">
        <v>127</v>
      </c>
    </row>
    <row r="7" spans="1:8" x14ac:dyDescent="0.2">
      <c r="A7" s="1"/>
    </row>
    <row r="8" spans="1:8" s="13" customFormat="1" ht="20.25" x14ac:dyDescent="0.3">
      <c r="A8" s="44" t="s">
        <v>28</v>
      </c>
      <c r="B8" s="44"/>
      <c r="C8" s="44"/>
      <c r="D8" s="44"/>
      <c r="E8" s="44"/>
      <c r="F8" s="44"/>
      <c r="G8" s="44"/>
      <c r="H8" s="44"/>
    </row>
    <row r="9" spans="1:8" x14ac:dyDescent="0.2">
      <c r="A9" s="43"/>
      <c r="B9" s="43"/>
      <c r="C9" s="43"/>
      <c r="D9" s="43"/>
      <c r="E9" s="43"/>
      <c r="F9" s="43"/>
      <c r="G9" s="43"/>
      <c r="H9" s="43"/>
    </row>
    <row r="10" spans="1:8" s="4" customFormat="1" ht="38.25" x14ac:dyDescent="0.25">
      <c r="A10" s="14" t="s">
        <v>0</v>
      </c>
      <c r="B10" s="14" t="s">
        <v>1</v>
      </c>
      <c r="C10" s="14" t="s">
        <v>2</v>
      </c>
      <c r="D10" s="14" t="s">
        <v>4</v>
      </c>
      <c r="E10" s="14" t="s">
        <v>5</v>
      </c>
      <c r="F10" s="14" t="s">
        <v>15</v>
      </c>
      <c r="G10" s="14" t="s">
        <v>14</v>
      </c>
      <c r="H10" s="14" t="s">
        <v>3</v>
      </c>
    </row>
    <row r="11" spans="1:8" s="6" customFormat="1" x14ac:dyDescent="0.25">
      <c r="A11" s="7"/>
      <c r="B11" s="40" t="s">
        <v>126</v>
      </c>
      <c r="C11" s="41"/>
      <c r="D11" s="41"/>
      <c r="E11" s="41"/>
      <c r="F11" s="41"/>
      <c r="G11" s="41"/>
      <c r="H11" s="42"/>
    </row>
    <row r="12" spans="1:8" s="6" customFormat="1" x14ac:dyDescent="0.25">
      <c r="A12" s="7">
        <v>1</v>
      </c>
      <c r="B12" s="35"/>
      <c r="C12" s="20" t="s">
        <v>42</v>
      </c>
      <c r="D12" s="29"/>
      <c r="E12" s="29"/>
      <c r="F12" s="29"/>
      <c r="G12" s="29"/>
      <c r="H12" s="30"/>
    </row>
    <row r="13" spans="1:8" s="6" customFormat="1" ht="25.5" x14ac:dyDescent="0.25">
      <c r="A13" s="7" t="s">
        <v>6</v>
      </c>
      <c r="B13" s="21" t="s">
        <v>39</v>
      </c>
      <c r="C13" s="22" t="s">
        <v>97</v>
      </c>
      <c r="D13" s="7" t="s">
        <v>9</v>
      </c>
      <c r="E13" s="8">
        <v>6.48</v>
      </c>
      <c r="F13" s="9"/>
      <c r="G13" s="9">
        <f>ROUND(F13*1.1996,2)</f>
        <v>0</v>
      </c>
      <c r="H13" s="10">
        <f>ROUND(G13*E13,2)</f>
        <v>0</v>
      </c>
    </row>
    <row r="14" spans="1:8" s="6" customFormat="1" x14ac:dyDescent="0.25">
      <c r="A14" s="7" t="s">
        <v>7</v>
      </c>
      <c r="B14" s="21" t="s">
        <v>40</v>
      </c>
      <c r="C14" s="22" t="s">
        <v>98</v>
      </c>
      <c r="D14" s="21" t="s">
        <v>100</v>
      </c>
      <c r="E14" s="8">
        <v>7.13</v>
      </c>
      <c r="F14" s="9"/>
      <c r="G14" s="9">
        <f t="shared" ref="G14:G15" si="0">ROUND(F14*1.1996,2)</f>
        <v>0</v>
      </c>
      <c r="H14" s="10">
        <f t="shared" ref="H14:H15" si="1">ROUND(G14*E14,2)</f>
        <v>0</v>
      </c>
    </row>
    <row r="15" spans="1:8" s="6" customFormat="1" x14ac:dyDescent="0.25">
      <c r="A15" s="7" t="s">
        <v>8</v>
      </c>
      <c r="B15" s="21" t="s">
        <v>41</v>
      </c>
      <c r="C15" s="22" t="s">
        <v>99</v>
      </c>
      <c r="D15" s="21" t="s">
        <v>100</v>
      </c>
      <c r="E15" s="8">
        <v>1.04</v>
      </c>
      <c r="F15" s="9"/>
      <c r="G15" s="9">
        <f t="shared" si="0"/>
        <v>0</v>
      </c>
      <c r="H15" s="10">
        <f t="shared" si="1"/>
        <v>0</v>
      </c>
    </row>
    <row r="16" spans="1:8" s="6" customFormat="1" x14ac:dyDescent="0.25">
      <c r="A16" s="23"/>
      <c r="B16" s="31"/>
      <c r="C16" s="32"/>
      <c r="D16" s="31"/>
      <c r="E16" s="26"/>
      <c r="F16" s="33"/>
      <c r="G16" s="34" t="s">
        <v>30</v>
      </c>
      <c r="H16" s="10">
        <f>SUM(H13:H15)</f>
        <v>0</v>
      </c>
    </row>
    <row r="17" spans="1:8" s="6" customFormat="1" x14ac:dyDescent="0.25">
      <c r="A17" s="7">
        <v>2</v>
      </c>
      <c r="B17" s="35"/>
      <c r="C17" s="20" t="s">
        <v>24</v>
      </c>
      <c r="D17" s="29"/>
      <c r="E17" s="29"/>
      <c r="F17" s="29"/>
      <c r="G17" s="29"/>
      <c r="H17" s="30"/>
    </row>
    <row r="18" spans="1:8" s="6" customFormat="1" x14ac:dyDescent="0.25">
      <c r="A18" s="7" t="s">
        <v>32</v>
      </c>
      <c r="B18" s="21" t="s">
        <v>43</v>
      </c>
      <c r="C18" s="22" t="s">
        <v>31</v>
      </c>
      <c r="D18" s="21" t="s">
        <v>26</v>
      </c>
      <c r="E18" s="8">
        <v>0.28057333000000001</v>
      </c>
      <c r="F18" s="9"/>
      <c r="G18" s="9">
        <f>ROUND(F18*1.1996,2)</f>
        <v>0</v>
      </c>
      <c r="H18" s="10">
        <f t="shared" ref="H18:H19" si="2">ROUND(G18*E18,2)</f>
        <v>0</v>
      </c>
    </row>
    <row r="19" spans="1:8" s="6" customFormat="1" x14ac:dyDescent="0.25">
      <c r="A19" s="7" t="s">
        <v>85</v>
      </c>
      <c r="B19" s="21" t="s">
        <v>44</v>
      </c>
      <c r="C19" s="22" t="s">
        <v>101</v>
      </c>
      <c r="D19" s="21" t="s">
        <v>26</v>
      </c>
      <c r="E19" s="8">
        <v>4</v>
      </c>
      <c r="F19" s="9"/>
      <c r="G19" s="9">
        <f>ROUND(F19*1.1996,2)</f>
        <v>0</v>
      </c>
      <c r="H19" s="10">
        <f t="shared" si="2"/>
        <v>0</v>
      </c>
    </row>
    <row r="20" spans="1:8" s="6" customFormat="1" x14ac:dyDescent="0.25">
      <c r="A20" s="23"/>
      <c r="B20" s="31"/>
      <c r="C20" s="32"/>
      <c r="D20" s="31"/>
      <c r="E20" s="26"/>
      <c r="F20" s="33"/>
      <c r="G20" s="34" t="s">
        <v>30</v>
      </c>
      <c r="H20" s="10">
        <f>SUM(H18:H19)</f>
        <v>0</v>
      </c>
    </row>
    <row r="21" spans="1:8" s="6" customFormat="1" x14ac:dyDescent="0.25">
      <c r="A21" s="7">
        <v>3</v>
      </c>
      <c r="B21" s="35"/>
      <c r="C21" s="20" t="s">
        <v>25</v>
      </c>
      <c r="D21" s="31"/>
      <c r="E21" s="29"/>
      <c r="F21" s="29"/>
      <c r="G21" s="29"/>
      <c r="H21" s="30"/>
    </row>
    <row r="22" spans="1:8" s="6" customFormat="1" ht="38.25" x14ac:dyDescent="0.25">
      <c r="A22" s="7" t="s">
        <v>33</v>
      </c>
      <c r="B22" s="21" t="s">
        <v>59</v>
      </c>
      <c r="C22" s="22" t="s">
        <v>102</v>
      </c>
      <c r="D22" s="21" t="s">
        <v>96</v>
      </c>
      <c r="E22" s="8">
        <v>9.9</v>
      </c>
      <c r="F22" s="9"/>
      <c r="G22" s="9">
        <f>ROUND(F22*1.1996,2)</f>
        <v>0</v>
      </c>
      <c r="H22" s="10">
        <f t="shared" ref="H22" si="3">ROUND(G22*E22,2)</f>
        <v>0</v>
      </c>
    </row>
    <row r="23" spans="1:8" s="6" customFormat="1" ht="25.5" x14ac:dyDescent="0.25">
      <c r="A23" s="7" t="s">
        <v>45</v>
      </c>
      <c r="B23" s="21" t="s">
        <v>56</v>
      </c>
      <c r="C23" s="22" t="s">
        <v>103</v>
      </c>
      <c r="D23" s="21" t="s">
        <v>113</v>
      </c>
      <c r="E23" s="8">
        <v>2.4750000000000001</v>
      </c>
      <c r="F23" s="9"/>
      <c r="G23" s="9">
        <f t="shared" ref="G23:G33" si="4">ROUND(F23*1.1996,2)</f>
        <v>0</v>
      </c>
      <c r="H23" s="10">
        <f t="shared" ref="H23:H33" si="5">ROUND(G23*E23,2)</f>
        <v>0</v>
      </c>
    </row>
    <row r="24" spans="1:8" s="6" customFormat="1" ht="38.25" x14ac:dyDescent="0.25">
      <c r="A24" s="7" t="s">
        <v>46</v>
      </c>
      <c r="B24" s="21" t="s">
        <v>57</v>
      </c>
      <c r="C24" s="22" t="s">
        <v>104</v>
      </c>
      <c r="D24" s="21" t="s">
        <v>113</v>
      </c>
      <c r="E24" s="8">
        <v>2.4750000000000001</v>
      </c>
      <c r="F24" s="9"/>
      <c r="G24" s="9">
        <f t="shared" si="4"/>
        <v>0</v>
      </c>
      <c r="H24" s="10">
        <f t="shared" si="5"/>
        <v>0</v>
      </c>
    </row>
    <row r="25" spans="1:8" s="6" customFormat="1" ht="25.5" x14ac:dyDescent="0.25">
      <c r="A25" s="7" t="s">
        <v>47</v>
      </c>
      <c r="B25" s="21" t="s">
        <v>58</v>
      </c>
      <c r="C25" s="22" t="s">
        <v>105</v>
      </c>
      <c r="D25" s="21" t="s">
        <v>113</v>
      </c>
      <c r="E25" s="8">
        <v>2.4750000000000001</v>
      </c>
      <c r="F25" s="9"/>
      <c r="G25" s="9">
        <f t="shared" si="4"/>
        <v>0</v>
      </c>
      <c r="H25" s="10">
        <f t="shared" si="5"/>
        <v>0</v>
      </c>
    </row>
    <row r="26" spans="1:8" s="6" customFormat="1" ht="25.5" x14ac:dyDescent="0.25">
      <c r="A26" s="7" t="s">
        <v>48</v>
      </c>
      <c r="B26" s="21" t="s">
        <v>60</v>
      </c>
      <c r="C26" s="22" t="s">
        <v>106</v>
      </c>
      <c r="D26" s="21" t="s">
        <v>113</v>
      </c>
      <c r="E26" s="8">
        <v>2.4750000000000001</v>
      </c>
      <c r="F26" s="9"/>
      <c r="G26" s="9">
        <f t="shared" si="4"/>
        <v>0</v>
      </c>
      <c r="H26" s="10">
        <f t="shared" si="5"/>
        <v>0</v>
      </c>
    </row>
    <row r="27" spans="1:8" s="6" customFormat="1" ht="38.25" x14ac:dyDescent="0.25">
      <c r="A27" s="7" t="s">
        <v>49</v>
      </c>
      <c r="B27" s="21" t="s">
        <v>61</v>
      </c>
      <c r="C27" s="22" t="s">
        <v>107</v>
      </c>
      <c r="D27" s="21" t="s">
        <v>113</v>
      </c>
      <c r="E27" s="8">
        <v>2.4750000000000001</v>
      </c>
      <c r="F27" s="9"/>
      <c r="G27" s="9">
        <f t="shared" si="4"/>
        <v>0</v>
      </c>
      <c r="H27" s="10">
        <f t="shared" si="5"/>
        <v>0</v>
      </c>
    </row>
    <row r="28" spans="1:8" s="6" customFormat="1" ht="25.5" x14ac:dyDescent="0.25">
      <c r="A28" s="7" t="s">
        <v>50</v>
      </c>
      <c r="B28" s="21" t="s">
        <v>62</v>
      </c>
      <c r="C28" s="22" t="s">
        <v>108</v>
      </c>
      <c r="D28" s="21" t="s">
        <v>113</v>
      </c>
      <c r="E28" s="8">
        <v>2.4750000000000001</v>
      </c>
      <c r="F28" s="9"/>
      <c r="G28" s="9">
        <f t="shared" si="4"/>
        <v>0</v>
      </c>
      <c r="H28" s="10">
        <f t="shared" si="5"/>
        <v>0</v>
      </c>
    </row>
    <row r="29" spans="1:8" s="6" customFormat="1" ht="38.25" x14ac:dyDescent="0.25">
      <c r="A29" s="7" t="s">
        <v>51</v>
      </c>
      <c r="B29" s="21" t="s">
        <v>63</v>
      </c>
      <c r="C29" s="22" t="s">
        <v>109</v>
      </c>
      <c r="D29" s="21" t="s">
        <v>113</v>
      </c>
      <c r="E29" s="8">
        <v>2.4750000000000001</v>
      </c>
      <c r="F29" s="9"/>
      <c r="G29" s="9">
        <f t="shared" si="4"/>
        <v>0</v>
      </c>
      <c r="H29" s="10">
        <f t="shared" si="5"/>
        <v>0</v>
      </c>
    </row>
    <row r="30" spans="1:8" s="6" customFormat="1" ht="38.25" x14ac:dyDescent="0.25">
      <c r="A30" s="7" t="s">
        <v>52</v>
      </c>
      <c r="B30" s="21" t="s">
        <v>64</v>
      </c>
      <c r="C30" s="22" t="s">
        <v>110</v>
      </c>
      <c r="D30" s="21" t="s">
        <v>96</v>
      </c>
      <c r="E30" s="8">
        <v>19.8</v>
      </c>
      <c r="F30" s="9"/>
      <c r="G30" s="9">
        <f t="shared" si="4"/>
        <v>0</v>
      </c>
      <c r="H30" s="10">
        <f t="shared" si="5"/>
        <v>0</v>
      </c>
    </row>
    <row r="31" spans="1:8" s="6" customFormat="1" ht="38.25" x14ac:dyDescent="0.25">
      <c r="A31" s="7" t="s">
        <v>53</v>
      </c>
      <c r="B31" s="21" t="s">
        <v>65</v>
      </c>
      <c r="C31" s="22" t="s">
        <v>111</v>
      </c>
      <c r="D31" s="21" t="s">
        <v>96</v>
      </c>
      <c r="E31" s="8">
        <v>2.4750000000000001</v>
      </c>
      <c r="F31" s="9"/>
      <c r="G31" s="9">
        <f t="shared" si="4"/>
        <v>0</v>
      </c>
      <c r="H31" s="10">
        <f t="shared" si="5"/>
        <v>0</v>
      </c>
    </row>
    <row r="32" spans="1:8" s="6" customFormat="1" ht="25.5" x14ac:dyDescent="0.25">
      <c r="A32" s="7" t="s">
        <v>54</v>
      </c>
      <c r="B32" s="21" t="s">
        <v>66</v>
      </c>
      <c r="C32" s="22" t="s">
        <v>112</v>
      </c>
      <c r="D32" s="21" t="s">
        <v>113</v>
      </c>
      <c r="E32" s="8">
        <v>2.4750000000000001</v>
      </c>
      <c r="F32" s="9"/>
      <c r="G32" s="9">
        <f t="shared" si="4"/>
        <v>0</v>
      </c>
      <c r="H32" s="10">
        <f t="shared" si="5"/>
        <v>0</v>
      </c>
    </row>
    <row r="33" spans="1:8" s="6" customFormat="1" x14ac:dyDescent="0.25">
      <c r="A33" s="7" t="s">
        <v>55</v>
      </c>
      <c r="B33" s="21" t="s">
        <v>67</v>
      </c>
      <c r="C33" s="22" t="s">
        <v>68</v>
      </c>
      <c r="D33" s="21" t="s">
        <v>96</v>
      </c>
      <c r="E33" s="8">
        <v>9.9</v>
      </c>
      <c r="F33" s="9"/>
      <c r="G33" s="9">
        <f t="shared" si="4"/>
        <v>0</v>
      </c>
      <c r="H33" s="10">
        <f t="shared" si="5"/>
        <v>0</v>
      </c>
    </row>
    <row r="34" spans="1:8" s="6" customFormat="1" x14ac:dyDescent="0.25">
      <c r="A34" s="23"/>
      <c r="B34" s="31"/>
      <c r="C34" s="32"/>
      <c r="D34" s="31"/>
      <c r="E34" s="26"/>
      <c r="F34" s="33"/>
      <c r="G34" s="34" t="s">
        <v>30</v>
      </c>
      <c r="H34" s="10">
        <f>SUM(H22:H33)</f>
        <v>0</v>
      </c>
    </row>
    <row r="35" spans="1:8" s="6" customFormat="1" x14ac:dyDescent="0.25">
      <c r="A35" s="7">
        <v>4</v>
      </c>
      <c r="B35" s="36"/>
      <c r="C35" s="47" t="s">
        <v>71</v>
      </c>
      <c r="D35" s="47"/>
      <c r="E35" s="47"/>
      <c r="F35" s="47"/>
      <c r="G35" s="47"/>
      <c r="H35" s="48"/>
    </row>
    <row r="36" spans="1:8" s="6" customFormat="1" x14ac:dyDescent="0.25">
      <c r="A36" s="7" t="s">
        <v>34</v>
      </c>
      <c r="B36" s="7" t="s">
        <v>72</v>
      </c>
      <c r="C36" s="22" t="s">
        <v>95</v>
      </c>
      <c r="D36" s="7" t="s">
        <v>9</v>
      </c>
      <c r="E36" s="8">
        <v>24502.47</v>
      </c>
      <c r="F36" s="10"/>
      <c r="G36" s="9">
        <f t="shared" ref="G36:G40" si="6">ROUND(F36*1.1996,2)</f>
        <v>0</v>
      </c>
      <c r="H36" s="10">
        <f t="shared" ref="H36" si="7">ROUND(G36*E36,2)</f>
        <v>0</v>
      </c>
    </row>
    <row r="37" spans="1:8" s="6" customFormat="1" ht="25.5" x14ac:dyDescent="0.25">
      <c r="A37" s="7" t="s">
        <v>35</v>
      </c>
      <c r="B37" s="7" t="s">
        <v>73</v>
      </c>
      <c r="C37" s="22" t="s">
        <v>37</v>
      </c>
      <c r="D37" s="7" t="s">
        <v>10</v>
      </c>
      <c r="E37" s="8">
        <v>735.07</v>
      </c>
      <c r="F37" s="10"/>
      <c r="G37" s="9">
        <f t="shared" si="6"/>
        <v>0</v>
      </c>
      <c r="H37" s="10">
        <f t="shared" ref="H37:H40" si="8">ROUND(G37*E37,2)</f>
        <v>0</v>
      </c>
    </row>
    <row r="38" spans="1:8" s="6" customFormat="1" ht="25.5" x14ac:dyDescent="0.25">
      <c r="A38" s="7" t="s">
        <v>36</v>
      </c>
      <c r="B38" s="7" t="s">
        <v>74</v>
      </c>
      <c r="C38" s="22" t="s">
        <v>119</v>
      </c>
      <c r="D38" s="7" t="s">
        <v>123</v>
      </c>
      <c r="E38" s="8">
        <v>22052.1</v>
      </c>
      <c r="F38" s="10"/>
      <c r="G38" s="9">
        <f t="shared" si="6"/>
        <v>0</v>
      </c>
      <c r="H38" s="10">
        <f t="shared" si="8"/>
        <v>0</v>
      </c>
    </row>
    <row r="39" spans="1:8" s="6" customFormat="1" ht="38.25" x14ac:dyDescent="0.25">
      <c r="A39" s="7" t="s">
        <v>69</v>
      </c>
      <c r="B39" s="7" t="s">
        <v>75</v>
      </c>
      <c r="C39" s="22" t="s">
        <v>120</v>
      </c>
      <c r="D39" s="7" t="s">
        <v>123</v>
      </c>
      <c r="E39" s="8">
        <v>14333.87</v>
      </c>
      <c r="F39" s="10"/>
      <c r="G39" s="9">
        <f t="shared" si="6"/>
        <v>0</v>
      </c>
      <c r="H39" s="10">
        <f t="shared" si="8"/>
        <v>0</v>
      </c>
    </row>
    <row r="40" spans="1:8" s="6" customFormat="1" ht="38.25" x14ac:dyDescent="0.25">
      <c r="A40" s="7" t="s">
        <v>70</v>
      </c>
      <c r="B40" s="7" t="s">
        <v>76</v>
      </c>
      <c r="C40" s="22" t="s">
        <v>121</v>
      </c>
      <c r="D40" s="7" t="s">
        <v>122</v>
      </c>
      <c r="E40" s="8">
        <v>2793.28</v>
      </c>
      <c r="F40" s="10"/>
      <c r="G40" s="9">
        <f t="shared" si="6"/>
        <v>0</v>
      </c>
      <c r="H40" s="10">
        <f t="shared" si="8"/>
        <v>0</v>
      </c>
    </row>
    <row r="41" spans="1:8" s="6" customFormat="1" x14ac:dyDescent="0.25">
      <c r="A41" s="23"/>
      <c r="B41" s="31"/>
      <c r="C41" s="32"/>
      <c r="D41" s="31"/>
      <c r="E41" s="26"/>
      <c r="F41" s="33"/>
      <c r="G41" s="34" t="s">
        <v>30</v>
      </c>
      <c r="H41" s="10">
        <f>SUM(H36:H40)</f>
        <v>0</v>
      </c>
    </row>
    <row r="42" spans="1:8" s="6" customFormat="1" x14ac:dyDescent="0.25">
      <c r="A42" s="7">
        <v>5</v>
      </c>
      <c r="B42" s="36"/>
      <c r="C42" s="47" t="s">
        <v>77</v>
      </c>
      <c r="D42" s="47"/>
      <c r="E42" s="47"/>
      <c r="F42" s="47"/>
      <c r="G42" s="47"/>
      <c r="H42" s="48"/>
    </row>
    <row r="43" spans="1:8" s="6" customFormat="1" ht="38.25" x14ac:dyDescent="0.25">
      <c r="A43" s="7" t="s">
        <v>86</v>
      </c>
      <c r="B43" s="7" t="s">
        <v>78</v>
      </c>
      <c r="C43" s="22" t="s">
        <v>124</v>
      </c>
      <c r="D43" s="7" t="s">
        <v>9</v>
      </c>
      <c r="E43" s="8">
        <v>72.38</v>
      </c>
      <c r="F43" s="10"/>
      <c r="G43" s="9">
        <f t="shared" ref="G43:G44" si="9">ROUND(F43*1.1996,2)</f>
        <v>0</v>
      </c>
      <c r="H43" s="10">
        <f t="shared" ref="H43:H44" si="10">ROUND(G43*E43,2)</f>
        <v>0</v>
      </c>
    </row>
    <row r="44" spans="1:8" s="6" customFormat="1" ht="25.5" x14ac:dyDescent="0.25">
      <c r="A44" s="7" t="s">
        <v>87</v>
      </c>
      <c r="B44" s="7" t="s">
        <v>79</v>
      </c>
      <c r="C44" s="22" t="s">
        <v>125</v>
      </c>
      <c r="D44" s="7" t="s">
        <v>9</v>
      </c>
      <c r="E44" s="8">
        <v>195.49</v>
      </c>
      <c r="F44" s="9"/>
      <c r="G44" s="9">
        <f t="shared" si="9"/>
        <v>0</v>
      </c>
      <c r="H44" s="10">
        <f t="shared" si="10"/>
        <v>0</v>
      </c>
    </row>
    <row r="45" spans="1:8" s="6" customFormat="1" x14ac:dyDescent="0.25">
      <c r="A45" s="23"/>
      <c r="B45" s="31"/>
      <c r="C45" s="32"/>
      <c r="D45" s="31"/>
      <c r="E45" s="26"/>
      <c r="F45" s="33"/>
      <c r="G45" s="34" t="s">
        <v>30</v>
      </c>
      <c r="H45" s="10">
        <f>SUM(H43:H44)</f>
        <v>0</v>
      </c>
    </row>
    <row r="46" spans="1:8" s="6" customFormat="1" ht="26.25" customHeight="1" x14ac:dyDescent="0.25">
      <c r="A46" s="7">
        <v>6</v>
      </c>
      <c r="B46" s="36"/>
      <c r="C46" s="45" t="s">
        <v>80</v>
      </c>
      <c r="D46" s="45"/>
      <c r="E46" s="45"/>
      <c r="F46" s="45"/>
      <c r="G46" s="45"/>
      <c r="H46" s="46"/>
    </row>
    <row r="47" spans="1:8" s="6" customFormat="1" x14ac:dyDescent="0.25">
      <c r="A47" s="7" t="s">
        <v>88</v>
      </c>
      <c r="B47" s="7" t="s">
        <v>81</v>
      </c>
      <c r="C47" s="22" t="s">
        <v>114</v>
      </c>
      <c r="D47" s="7" t="s">
        <v>9</v>
      </c>
      <c r="E47" s="8">
        <v>6.86</v>
      </c>
      <c r="F47" s="10"/>
      <c r="G47" s="9">
        <f t="shared" ref="G47:G49" si="11">ROUND(F47*1.1996,2)</f>
        <v>0</v>
      </c>
      <c r="H47" s="10">
        <f t="shared" ref="H47" si="12">ROUND(G47*E47,2)</f>
        <v>0</v>
      </c>
    </row>
    <row r="48" spans="1:8" s="6" customFormat="1" ht="25.5" x14ac:dyDescent="0.25">
      <c r="A48" s="7" t="s">
        <v>89</v>
      </c>
      <c r="B48" s="7" t="s">
        <v>82</v>
      </c>
      <c r="C48" s="22" t="s">
        <v>115</v>
      </c>
      <c r="D48" s="7" t="s">
        <v>118</v>
      </c>
      <c r="E48" s="8">
        <v>69</v>
      </c>
      <c r="F48" s="10"/>
      <c r="G48" s="9">
        <f t="shared" si="11"/>
        <v>0</v>
      </c>
      <c r="H48" s="10">
        <f t="shared" ref="H48:H49" si="13">ROUND(G48*E48,2)</f>
        <v>0</v>
      </c>
    </row>
    <row r="49" spans="1:8" s="6" customFormat="1" x14ac:dyDescent="0.25">
      <c r="A49" s="7" t="s">
        <v>90</v>
      </c>
      <c r="B49" s="7" t="s">
        <v>83</v>
      </c>
      <c r="C49" s="22" t="s">
        <v>116</v>
      </c>
      <c r="D49" s="7" t="s">
        <v>100</v>
      </c>
      <c r="E49" s="8">
        <v>1.84</v>
      </c>
      <c r="F49" s="10"/>
      <c r="G49" s="9">
        <f t="shared" si="11"/>
        <v>0</v>
      </c>
      <c r="H49" s="10">
        <f t="shared" si="13"/>
        <v>0</v>
      </c>
    </row>
    <row r="50" spans="1:8" s="6" customFormat="1" x14ac:dyDescent="0.25">
      <c r="A50" s="23"/>
      <c r="B50" s="31"/>
      <c r="C50" s="32"/>
      <c r="D50" s="31"/>
      <c r="E50" s="26"/>
      <c r="F50" s="33"/>
      <c r="G50" s="34" t="s">
        <v>30</v>
      </c>
      <c r="H50" s="10">
        <f>SUM(H47:H49)</f>
        <v>0</v>
      </c>
    </row>
    <row r="51" spans="1:8" s="6" customFormat="1" ht="29.25" customHeight="1" x14ac:dyDescent="0.25">
      <c r="A51" s="7">
        <v>7</v>
      </c>
      <c r="B51" s="36"/>
      <c r="C51" s="45" t="s">
        <v>84</v>
      </c>
      <c r="D51" s="45"/>
      <c r="E51" s="45"/>
      <c r="F51" s="45"/>
      <c r="G51" s="45"/>
      <c r="H51" s="46"/>
    </row>
    <row r="52" spans="1:8" s="6" customFormat="1" x14ac:dyDescent="0.25">
      <c r="A52" s="7" t="s">
        <v>91</v>
      </c>
      <c r="B52" s="7" t="s">
        <v>94</v>
      </c>
      <c r="C52" s="22" t="s">
        <v>117</v>
      </c>
      <c r="D52" s="7" t="s">
        <v>27</v>
      </c>
      <c r="E52" s="8">
        <v>36</v>
      </c>
      <c r="F52" s="10"/>
      <c r="G52" s="9">
        <f t="shared" ref="G52:G54" si="14">ROUND(F52*1.1996,2)</f>
        <v>0</v>
      </c>
      <c r="H52" s="10">
        <f t="shared" ref="H52:H53" si="15">ROUND(G52*E52,2)</f>
        <v>0</v>
      </c>
    </row>
    <row r="53" spans="1:8" s="6" customFormat="1" ht="25.5" x14ac:dyDescent="0.25">
      <c r="A53" s="7" t="s">
        <v>92</v>
      </c>
      <c r="B53" s="7" t="s">
        <v>82</v>
      </c>
      <c r="C53" s="22" t="s">
        <v>115</v>
      </c>
      <c r="D53" s="8" t="s">
        <v>118</v>
      </c>
      <c r="E53" s="8">
        <v>54</v>
      </c>
      <c r="F53" s="9"/>
      <c r="G53" s="9">
        <f t="shared" si="14"/>
        <v>0</v>
      </c>
      <c r="H53" s="10">
        <f t="shared" si="15"/>
        <v>0</v>
      </c>
    </row>
    <row r="54" spans="1:8" s="6" customFormat="1" x14ac:dyDescent="0.25">
      <c r="A54" s="7" t="s">
        <v>93</v>
      </c>
      <c r="B54" s="7" t="s">
        <v>83</v>
      </c>
      <c r="C54" s="22" t="s">
        <v>116</v>
      </c>
      <c r="D54" s="8" t="s">
        <v>100</v>
      </c>
      <c r="E54" s="8">
        <v>2.88</v>
      </c>
      <c r="F54" s="9"/>
      <c r="G54" s="9">
        <f t="shared" si="14"/>
        <v>0</v>
      </c>
      <c r="H54" s="10">
        <f t="shared" ref="H54" si="16">ROUND(G54*E54,2)</f>
        <v>0</v>
      </c>
    </row>
    <row r="55" spans="1:8" s="6" customFormat="1" x14ac:dyDescent="0.25">
      <c r="A55" s="23"/>
      <c r="B55" s="31"/>
      <c r="C55" s="32"/>
      <c r="D55" s="31"/>
      <c r="E55" s="26"/>
      <c r="F55" s="33"/>
      <c r="G55" s="34" t="s">
        <v>30</v>
      </c>
      <c r="H55" s="10">
        <f>SUM(H52:H54)</f>
        <v>0</v>
      </c>
    </row>
    <row r="56" spans="1:8" s="6" customFormat="1" x14ac:dyDescent="0.25">
      <c r="A56" s="23"/>
      <c r="B56" s="24"/>
      <c r="C56" s="25"/>
      <c r="D56" s="24"/>
      <c r="E56" s="26"/>
      <c r="F56" s="26"/>
      <c r="G56" s="27" t="s">
        <v>13</v>
      </c>
      <c r="H56" s="28">
        <f>SUM(H55,H50,H45,H41,H34,H20,H16)</f>
        <v>0</v>
      </c>
    </row>
    <row r="57" spans="1:8" s="6" customFormat="1" x14ac:dyDescent="0.25">
      <c r="A57" s="5"/>
      <c r="B57" s="5"/>
      <c r="D57" s="5"/>
      <c r="E57" s="11"/>
      <c r="F57" s="11"/>
      <c r="H57" s="5"/>
    </row>
    <row r="58" spans="1:8" s="6" customFormat="1" x14ac:dyDescent="0.25">
      <c r="A58" s="5"/>
      <c r="B58" s="5"/>
      <c r="D58" s="5"/>
      <c r="E58" s="11"/>
      <c r="F58" s="11"/>
      <c r="H58" s="37"/>
    </row>
    <row r="59" spans="1:8" s="6" customFormat="1" x14ac:dyDescent="0.25">
      <c r="A59" s="5"/>
      <c r="B59" s="5"/>
      <c r="D59" s="5"/>
      <c r="E59" s="11"/>
      <c r="F59" s="11"/>
      <c r="H59" s="5"/>
    </row>
    <row r="60" spans="1:8" s="6" customFormat="1" x14ac:dyDescent="0.25">
      <c r="A60" s="5"/>
      <c r="B60" s="5"/>
      <c r="D60" s="5"/>
      <c r="E60" s="11"/>
      <c r="F60" s="11"/>
      <c r="H60" s="5"/>
    </row>
    <row r="61" spans="1:8" s="6" customFormat="1" x14ac:dyDescent="0.25">
      <c r="A61" s="5"/>
      <c r="B61" s="5"/>
      <c r="D61" s="5"/>
      <c r="E61" s="11"/>
      <c r="F61" s="11"/>
      <c r="H61" s="5"/>
    </row>
    <row r="62" spans="1:8" s="6" customFormat="1" x14ac:dyDescent="0.25">
      <c r="A62" s="5"/>
      <c r="B62" s="5"/>
      <c r="D62" s="5"/>
      <c r="E62" s="11"/>
      <c r="F62" s="11"/>
      <c r="H62" s="5"/>
    </row>
    <row r="63" spans="1:8" s="6" customFormat="1" x14ac:dyDescent="0.25">
      <c r="A63" s="5"/>
      <c r="B63" s="5"/>
      <c r="D63" s="5"/>
      <c r="E63" s="11"/>
      <c r="F63" s="11"/>
      <c r="H63" s="5"/>
    </row>
    <row r="64" spans="1:8" s="6" customFormat="1" x14ac:dyDescent="0.25">
      <c r="A64" s="5"/>
      <c r="B64" s="5"/>
      <c r="D64" s="5"/>
      <c r="E64" s="11"/>
      <c r="F64" s="11"/>
      <c r="H64" s="5"/>
    </row>
    <row r="65" spans="1:8" s="6" customFormat="1" x14ac:dyDescent="0.25">
      <c r="A65" s="5"/>
      <c r="B65" s="5"/>
      <c r="D65" s="5"/>
      <c r="E65" s="11"/>
      <c r="F65" s="11"/>
      <c r="H65" s="5"/>
    </row>
    <row r="66" spans="1:8" s="6" customFormat="1" x14ac:dyDescent="0.25">
      <c r="A66" s="5"/>
      <c r="B66" s="5"/>
      <c r="D66" s="5"/>
      <c r="E66" s="11"/>
      <c r="F66" s="11"/>
      <c r="H66" s="5"/>
    </row>
    <row r="67" spans="1:8" s="6" customFormat="1" x14ac:dyDescent="0.25">
      <c r="A67" s="5"/>
      <c r="B67" s="5"/>
      <c r="D67" s="5"/>
      <c r="E67" s="11"/>
      <c r="F67" s="11"/>
      <c r="H67" s="5"/>
    </row>
    <row r="68" spans="1:8" s="6" customFormat="1" x14ac:dyDescent="0.25">
      <c r="A68" s="5"/>
      <c r="B68" s="5"/>
      <c r="D68" s="5"/>
      <c r="E68" s="11"/>
      <c r="F68" s="11"/>
      <c r="H68" s="5"/>
    </row>
    <row r="69" spans="1:8" s="6" customFormat="1" x14ac:dyDescent="0.25">
      <c r="A69" s="5"/>
      <c r="B69" s="5"/>
      <c r="D69" s="5"/>
      <c r="E69" s="11"/>
      <c r="F69" s="11"/>
      <c r="H69" s="5"/>
    </row>
    <row r="70" spans="1:8" s="6" customFormat="1" x14ac:dyDescent="0.25">
      <c r="A70" s="5"/>
      <c r="B70" s="5"/>
      <c r="D70" s="5"/>
      <c r="E70" s="11"/>
      <c r="F70" s="11"/>
      <c r="H70" s="5"/>
    </row>
    <row r="71" spans="1:8" s="6" customFormat="1" x14ac:dyDescent="0.25">
      <c r="A71" s="5"/>
      <c r="B71" s="5"/>
      <c r="D71" s="5"/>
      <c r="E71" s="11"/>
      <c r="F71" s="11"/>
      <c r="H71" s="5"/>
    </row>
    <row r="72" spans="1:8" s="6" customFormat="1" x14ac:dyDescent="0.25">
      <c r="A72" s="5"/>
      <c r="B72" s="5"/>
      <c r="D72" s="5"/>
      <c r="E72" s="11"/>
      <c r="F72" s="11"/>
      <c r="H72" s="5"/>
    </row>
    <row r="73" spans="1:8" s="6" customFormat="1" x14ac:dyDescent="0.25">
      <c r="A73" s="5"/>
      <c r="B73" s="5"/>
      <c r="D73" s="5"/>
      <c r="E73" s="11"/>
      <c r="F73" s="11"/>
      <c r="H73" s="5"/>
    </row>
    <row r="74" spans="1:8" s="6" customFormat="1" x14ac:dyDescent="0.25">
      <c r="A74" s="5"/>
      <c r="B74" s="5"/>
      <c r="D74" s="5"/>
      <c r="E74" s="11"/>
      <c r="F74" s="11"/>
      <c r="H74" s="5"/>
    </row>
    <row r="75" spans="1:8" s="6" customFormat="1" x14ac:dyDescent="0.25">
      <c r="A75" s="5"/>
      <c r="B75" s="5"/>
      <c r="D75" s="5"/>
      <c r="E75" s="11"/>
      <c r="F75" s="11"/>
      <c r="H75" s="5"/>
    </row>
    <row r="76" spans="1:8" s="6" customFormat="1" x14ac:dyDescent="0.25">
      <c r="A76" s="5"/>
      <c r="B76" s="5"/>
      <c r="D76" s="5"/>
      <c r="E76" s="11"/>
      <c r="F76" s="11"/>
      <c r="H76" s="5"/>
    </row>
    <row r="77" spans="1:8" s="6" customFormat="1" x14ac:dyDescent="0.25">
      <c r="A77" s="5"/>
      <c r="B77" s="5"/>
      <c r="D77" s="5"/>
      <c r="E77" s="11"/>
      <c r="F77" s="11"/>
      <c r="H77" s="5"/>
    </row>
    <row r="78" spans="1:8" s="6" customFormat="1" x14ac:dyDescent="0.25">
      <c r="A78" s="5"/>
      <c r="B78" s="5"/>
      <c r="D78" s="5"/>
      <c r="E78" s="11"/>
      <c r="F78" s="11"/>
      <c r="H78" s="5"/>
    </row>
    <row r="79" spans="1:8" s="6" customFormat="1" x14ac:dyDescent="0.25">
      <c r="A79" s="5"/>
      <c r="B79" s="5"/>
      <c r="D79" s="5"/>
      <c r="E79" s="11"/>
      <c r="F79" s="11"/>
      <c r="H79" s="5"/>
    </row>
    <row r="80" spans="1:8" s="6" customFormat="1" x14ac:dyDescent="0.25">
      <c r="A80" s="5"/>
      <c r="B80" s="5"/>
      <c r="D80" s="5"/>
      <c r="E80" s="11"/>
      <c r="F80" s="11"/>
      <c r="H80" s="5"/>
    </row>
    <row r="81" spans="1:8" s="6" customFormat="1" x14ac:dyDescent="0.25">
      <c r="A81" s="5"/>
      <c r="B81" s="5"/>
      <c r="D81" s="5"/>
      <c r="E81" s="11"/>
      <c r="F81" s="11"/>
      <c r="H81" s="5"/>
    </row>
    <row r="82" spans="1:8" s="6" customFormat="1" x14ac:dyDescent="0.25">
      <c r="A82" s="5"/>
      <c r="B82" s="5"/>
      <c r="D82" s="5"/>
      <c r="E82" s="11"/>
      <c r="F82" s="11"/>
      <c r="H82" s="5"/>
    </row>
    <row r="83" spans="1:8" s="6" customFormat="1" x14ac:dyDescent="0.25">
      <c r="A83" s="5"/>
      <c r="B83" s="5"/>
      <c r="D83" s="5"/>
      <c r="E83" s="11"/>
      <c r="F83" s="11"/>
      <c r="H83" s="5"/>
    </row>
    <row r="84" spans="1:8" s="6" customFormat="1" x14ac:dyDescent="0.25">
      <c r="A84" s="5"/>
      <c r="B84" s="5"/>
      <c r="D84" s="5"/>
      <c r="E84" s="11"/>
      <c r="F84" s="11"/>
      <c r="H84" s="5"/>
    </row>
    <row r="85" spans="1:8" s="6" customFormat="1" x14ac:dyDescent="0.25">
      <c r="A85" s="5"/>
      <c r="B85" s="5"/>
      <c r="D85" s="5"/>
      <c r="E85" s="11"/>
      <c r="F85" s="11"/>
      <c r="H85" s="5"/>
    </row>
    <row r="86" spans="1:8" s="6" customFormat="1" x14ac:dyDescent="0.25">
      <c r="A86" s="5"/>
      <c r="B86" s="5"/>
      <c r="D86" s="5"/>
      <c r="E86" s="11"/>
      <c r="F86" s="11"/>
      <c r="H86" s="5"/>
    </row>
    <row r="87" spans="1:8" s="6" customFormat="1" x14ac:dyDescent="0.25">
      <c r="A87" s="5"/>
      <c r="B87" s="5"/>
      <c r="D87" s="5"/>
      <c r="E87" s="11"/>
      <c r="F87" s="11"/>
      <c r="H87" s="5"/>
    </row>
    <row r="88" spans="1:8" s="6" customFormat="1" x14ac:dyDescent="0.25">
      <c r="A88" s="5"/>
      <c r="B88" s="5"/>
      <c r="D88" s="5"/>
      <c r="E88" s="11"/>
      <c r="F88" s="11"/>
      <c r="H88" s="5"/>
    </row>
    <row r="89" spans="1:8" s="6" customFormat="1" x14ac:dyDescent="0.25">
      <c r="A89" s="5"/>
      <c r="B89" s="5"/>
      <c r="D89" s="5"/>
      <c r="E89" s="11"/>
      <c r="F89" s="11"/>
      <c r="H89" s="5"/>
    </row>
    <row r="90" spans="1:8" s="6" customFormat="1" x14ac:dyDescent="0.25">
      <c r="A90" s="5"/>
      <c r="B90" s="5"/>
      <c r="D90" s="5"/>
      <c r="E90" s="11"/>
      <c r="F90" s="11"/>
      <c r="H90" s="5"/>
    </row>
    <row r="91" spans="1:8" s="6" customFormat="1" x14ac:dyDescent="0.25">
      <c r="A91" s="5"/>
      <c r="B91" s="5"/>
      <c r="D91" s="5"/>
      <c r="E91" s="11"/>
      <c r="F91" s="11"/>
      <c r="H91" s="5"/>
    </row>
    <row r="92" spans="1:8" s="6" customFormat="1" x14ac:dyDescent="0.25">
      <c r="A92" s="5"/>
      <c r="B92" s="5"/>
      <c r="D92" s="5"/>
      <c r="E92" s="11"/>
      <c r="F92" s="11"/>
      <c r="H92" s="5"/>
    </row>
    <row r="93" spans="1:8" s="6" customFormat="1" x14ac:dyDescent="0.25">
      <c r="A93" s="5"/>
      <c r="B93" s="5"/>
      <c r="D93" s="5"/>
      <c r="E93" s="11"/>
      <c r="F93" s="11"/>
      <c r="H93" s="5"/>
    </row>
    <row r="94" spans="1:8" s="6" customFormat="1" x14ac:dyDescent="0.25">
      <c r="A94" s="5"/>
      <c r="B94" s="5"/>
      <c r="D94" s="5"/>
      <c r="E94" s="11"/>
      <c r="F94" s="11"/>
      <c r="H94" s="5"/>
    </row>
    <row r="95" spans="1:8" s="6" customFormat="1" x14ac:dyDescent="0.25">
      <c r="A95" s="5"/>
      <c r="B95" s="5"/>
      <c r="D95" s="5"/>
      <c r="E95" s="11"/>
      <c r="F95" s="11"/>
      <c r="H95" s="5"/>
    </row>
    <row r="96" spans="1:8" s="6" customFormat="1" x14ac:dyDescent="0.25">
      <c r="A96" s="5"/>
      <c r="B96" s="5"/>
      <c r="D96" s="5"/>
      <c r="E96" s="11"/>
      <c r="F96" s="11"/>
      <c r="H96" s="5"/>
    </row>
    <row r="97" spans="1:8" s="6" customFormat="1" x14ac:dyDescent="0.25">
      <c r="A97" s="5"/>
      <c r="B97" s="5"/>
      <c r="D97" s="5"/>
      <c r="E97" s="11"/>
      <c r="F97" s="11"/>
      <c r="H97" s="5"/>
    </row>
    <row r="98" spans="1:8" s="6" customFormat="1" x14ac:dyDescent="0.25">
      <c r="A98" s="5"/>
      <c r="B98" s="5"/>
      <c r="D98" s="5"/>
      <c r="E98" s="11"/>
      <c r="F98" s="11"/>
      <c r="H98" s="5"/>
    </row>
    <row r="99" spans="1:8" s="6" customFormat="1" x14ac:dyDescent="0.25">
      <c r="A99" s="5"/>
      <c r="B99" s="5"/>
      <c r="D99" s="5"/>
      <c r="E99" s="11"/>
      <c r="F99" s="11"/>
      <c r="H99" s="5"/>
    </row>
    <row r="100" spans="1:8" s="6" customFormat="1" x14ac:dyDescent="0.25">
      <c r="A100" s="5"/>
      <c r="B100" s="5"/>
      <c r="D100" s="5"/>
      <c r="E100" s="11"/>
      <c r="F100" s="11"/>
      <c r="H100" s="5"/>
    </row>
    <row r="101" spans="1:8" s="6" customFormat="1" x14ac:dyDescent="0.25">
      <c r="A101" s="5"/>
      <c r="B101" s="5"/>
      <c r="D101" s="5"/>
      <c r="E101" s="11"/>
      <c r="F101" s="11"/>
      <c r="H101" s="5"/>
    </row>
    <row r="102" spans="1:8" s="6" customFormat="1" x14ac:dyDescent="0.25">
      <c r="A102" s="5"/>
      <c r="B102" s="5"/>
      <c r="D102" s="5"/>
      <c r="E102" s="11"/>
      <c r="F102" s="11"/>
      <c r="H102" s="5"/>
    </row>
    <row r="103" spans="1:8" s="6" customFormat="1" x14ac:dyDescent="0.25">
      <c r="A103" s="5"/>
      <c r="B103" s="5"/>
      <c r="D103" s="5"/>
      <c r="E103" s="11"/>
      <c r="F103" s="11"/>
      <c r="H103" s="5"/>
    </row>
    <row r="104" spans="1:8" s="6" customFormat="1" x14ac:dyDescent="0.25">
      <c r="A104" s="5"/>
      <c r="B104" s="5"/>
      <c r="D104" s="5"/>
      <c r="E104" s="5"/>
      <c r="F104" s="5"/>
      <c r="H104" s="5"/>
    </row>
    <row r="105" spans="1:8" s="6" customFormat="1" x14ac:dyDescent="0.25">
      <c r="A105" s="5"/>
      <c r="B105" s="5"/>
      <c r="D105" s="5"/>
      <c r="E105" s="5"/>
      <c r="F105" s="5"/>
      <c r="H105" s="5"/>
    </row>
    <row r="106" spans="1:8" s="6" customFormat="1" x14ac:dyDescent="0.25">
      <c r="A106" s="5"/>
      <c r="B106" s="5"/>
      <c r="D106" s="5"/>
      <c r="E106" s="5"/>
      <c r="F106" s="5"/>
      <c r="H106" s="5"/>
    </row>
    <row r="107" spans="1:8" s="6" customFormat="1" x14ac:dyDescent="0.25">
      <c r="A107" s="5"/>
      <c r="B107" s="5"/>
      <c r="D107" s="5"/>
      <c r="E107" s="5"/>
      <c r="F107" s="5"/>
      <c r="H107" s="5"/>
    </row>
    <row r="108" spans="1:8" s="6" customFormat="1" x14ac:dyDescent="0.25">
      <c r="A108" s="5"/>
      <c r="B108" s="5"/>
      <c r="D108" s="5"/>
      <c r="E108" s="5"/>
      <c r="F108" s="5"/>
      <c r="H108" s="5"/>
    </row>
    <row r="109" spans="1:8" s="6" customFormat="1" x14ac:dyDescent="0.25">
      <c r="A109" s="5"/>
      <c r="B109" s="5"/>
      <c r="D109" s="5"/>
      <c r="E109" s="5"/>
      <c r="F109" s="5"/>
      <c r="H109" s="5"/>
    </row>
    <row r="110" spans="1:8" s="6" customFormat="1" x14ac:dyDescent="0.25">
      <c r="A110" s="5"/>
      <c r="B110" s="5"/>
      <c r="D110" s="5"/>
      <c r="E110" s="5"/>
      <c r="F110" s="5"/>
      <c r="H110" s="5"/>
    </row>
    <row r="111" spans="1:8" s="6" customFormat="1" x14ac:dyDescent="0.25">
      <c r="A111" s="5"/>
      <c r="B111" s="5"/>
      <c r="D111" s="5"/>
      <c r="E111" s="5"/>
      <c r="F111" s="5"/>
      <c r="H111" s="5"/>
    </row>
  </sheetData>
  <mergeCells count="8">
    <mergeCell ref="A4:H4"/>
    <mergeCell ref="B11:H11"/>
    <mergeCell ref="A9:H9"/>
    <mergeCell ref="A8:H8"/>
    <mergeCell ref="C51:H51"/>
    <mergeCell ref="C35:H35"/>
    <mergeCell ref="C42:H42"/>
    <mergeCell ref="C46:H46"/>
  </mergeCells>
  <phoneticPr fontId="9" type="noConversion"/>
  <printOptions horizontalCentered="1"/>
  <pageMargins left="0.59055118110236227" right="0.59055118110236227" top="1.5748031496062993" bottom="0.78740157480314965" header="0" footer="0"/>
  <pageSetup paperSize="9" scale="65" orientation="landscape" r:id="rId1"/>
  <headerFooter>
    <oddHeader>&amp;R&amp;G</oddHeader>
    <oddFooter>&amp;LDEPARTAMENTO DE ENGENHARIA&amp;R&amp;P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view="pageBreakPreview" zoomScaleNormal="100" zoomScaleSheetLayoutView="100" workbookViewId="0">
      <selection activeCell="C17" sqref="C17"/>
    </sheetView>
  </sheetViews>
  <sheetFormatPr defaultColWidth="8.85546875" defaultRowHeight="12.75" x14ac:dyDescent="0.2"/>
  <cols>
    <col min="1" max="1" width="7.7109375" style="5" customWidth="1"/>
    <col min="2" max="2" width="108.5703125" style="3" customWidth="1"/>
    <col min="3" max="3" width="15.7109375" style="2" customWidth="1"/>
    <col min="4" max="4" width="8" style="2" bestFit="1" customWidth="1"/>
    <col min="5" max="5" width="15.7109375" style="2" customWidth="1"/>
    <col min="6" max="6" width="7.7109375" style="2" customWidth="1"/>
    <col min="7" max="7" width="15.7109375" style="2" customWidth="1"/>
    <col min="8" max="8" width="7.7109375" style="2" customWidth="1"/>
    <col min="9" max="9" width="15.7109375" style="2" customWidth="1"/>
    <col min="10" max="10" width="7.7109375" style="2" customWidth="1"/>
    <col min="11" max="11" width="15.7109375" style="2" customWidth="1"/>
    <col min="12" max="16384" width="8.85546875" style="3"/>
  </cols>
  <sheetData>
    <row r="1" spans="1:13" x14ac:dyDescent="0.2">
      <c r="A1" s="12" t="s">
        <v>11</v>
      </c>
    </row>
    <row r="2" spans="1:13" x14ac:dyDescent="0.2">
      <c r="A2" s="12" t="s">
        <v>12</v>
      </c>
    </row>
    <row r="3" spans="1:13" x14ac:dyDescent="0.2">
      <c r="A3" s="12"/>
    </row>
    <row r="4" spans="1:13" ht="28.5" customHeight="1" x14ac:dyDescent="0.2">
      <c r="A4" s="39" t="s">
        <v>38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x14ac:dyDescent="0.2">
      <c r="A5" s="1"/>
    </row>
    <row r="6" spans="1:13" s="13" customFormat="1" ht="20.25" x14ac:dyDescent="0.3">
      <c r="A6" s="44" t="s">
        <v>29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3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3" s="4" customFormat="1" ht="25.5" customHeight="1" x14ac:dyDescent="0.25">
      <c r="A8" s="49" t="s">
        <v>0</v>
      </c>
      <c r="B8" s="49" t="s">
        <v>2</v>
      </c>
      <c r="C8" s="49" t="s">
        <v>16</v>
      </c>
      <c r="D8" s="50" t="s">
        <v>17</v>
      </c>
      <c r="E8" s="51"/>
      <c r="F8" s="50" t="s">
        <v>18</v>
      </c>
      <c r="G8" s="51"/>
      <c r="H8" s="50" t="s">
        <v>19</v>
      </c>
      <c r="I8" s="51"/>
      <c r="J8" s="50" t="s">
        <v>20</v>
      </c>
      <c r="K8" s="51"/>
    </row>
    <row r="9" spans="1:13" s="4" customFormat="1" x14ac:dyDescent="0.25">
      <c r="A9" s="49"/>
      <c r="B9" s="49"/>
      <c r="C9" s="49"/>
      <c r="D9" s="14" t="s">
        <v>21</v>
      </c>
      <c r="E9" s="14" t="s">
        <v>22</v>
      </c>
      <c r="F9" s="14" t="s">
        <v>21</v>
      </c>
      <c r="G9" s="14" t="s">
        <v>22</v>
      </c>
      <c r="H9" s="14" t="s">
        <v>21</v>
      </c>
      <c r="I9" s="14" t="s">
        <v>22</v>
      </c>
      <c r="J9" s="14" t="s">
        <v>21</v>
      </c>
      <c r="K9" s="14" t="s">
        <v>22</v>
      </c>
    </row>
    <row r="10" spans="1:13" s="6" customFormat="1" ht="29.25" customHeight="1" x14ac:dyDescent="0.25">
      <c r="A10" s="7"/>
      <c r="B10" s="52" t="str">
        <f>ORC!B11</f>
        <v>SERVIÇOS DE RECAPEMANTO ASFÁLTICO DE VIAS URBANAS, COM APLICAÇÃO DE MASSA ASFÁLTICA CBUQ - CONCRETO BETUMINOSO USINADO A QUENTE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1:13" s="6" customFormat="1" ht="27" customHeight="1" x14ac:dyDescent="0.25">
      <c r="A11" s="7">
        <v>1</v>
      </c>
      <c r="B11" s="32" t="str">
        <f>ORC!C12</f>
        <v>PLACA DE OBRA</v>
      </c>
      <c r="C11" s="10">
        <f>ORC!H16</f>
        <v>0</v>
      </c>
      <c r="D11" s="17">
        <v>1</v>
      </c>
      <c r="E11" s="10">
        <f>ROUND(D11*$C$11,2)</f>
        <v>0</v>
      </c>
      <c r="F11" s="17"/>
      <c r="G11" s="10">
        <f>ROUND(F11*$C$11,2)</f>
        <v>0</v>
      </c>
      <c r="H11" s="17"/>
      <c r="I11" s="10">
        <f>ROUND(H11*$C$11,2)</f>
        <v>0</v>
      </c>
      <c r="J11" s="17"/>
      <c r="K11" s="10">
        <f>ROUND(J11*$C$11,2)</f>
        <v>0</v>
      </c>
      <c r="M11" s="38">
        <f>SUM(J11,H11,F11,D11)</f>
        <v>1</v>
      </c>
    </row>
    <row r="12" spans="1:13" s="6" customFormat="1" ht="27" customHeight="1" x14ac:dyDescent="0.25">
      <c r="A12" s="7">
        <v>2</v>
      </c>
      <c r="B12" s="32" t="str">
        <f>ORC!C17</f>
        <v>ADMINISTRAÇÃO LOCAL</v>
      </c>
      <c r="C12" s="10">
        <f>ORC!H20</f>
        <v>0</v>
      </c>
      <c r="D12" s="17">
        <v>0.25</v>
      </c>
      <c r="E12" s="10">
        <f>ROUND(D12*$C$12,2)</f>
        <v>0</v>
      </c>
      <c r="F12" s="17">
        <v>0.25</v>
      </c>
      <c r="G12" s="10">
        <f>ROUND(F12*$C$12,2)</f>
        <v>0</v>
      </c>
      <c r="H12" s="17">
        <v>0.25</v>
      </c>
      <c r="I12" s="10">
        <f>ROUND(H12*$C$12,2)</f>
        <v>0</v>
      </c>
      <c r="J12" s="17">
        <v>0.25</v>
      </c>
      <c r="K12" s="10">
        <f>ROUND(J12*$C$12,2)</f>
        <v>0</v>
      </c>
      <c r="M12" s="38">
        <f t="shared" ref="M12:M17" si="0">SUM(J12,H12,F12,D12)</f>
        <v>1</v>
      </c>
    </row>
    <row r="13" spans="1:13" s="6" customFormat="1" ht="27" customHeight="1" x14ac:dyDescent="0.25">
      <c r="A13" s="7">
        <v>3</v>
      </c>
      <c r="B13" s="32" t="str">
        <f>ORC!C21</f>
        <v>MOBILIZAÇÃO DE EQUIPAMENTOS</v>
      </c>
      <c r="C13" s="10">
        <f>ORC!H34</f>
        <v>0</v>
      </c>
      <c r="D13" s="17">
        <v>0.5</v>
      </c>
      <c r="E13" s="10">
        <f>ROUND(D13*$C$13,2)</f>
        <v>0</v>
      </c>
      <c r="F13" s="17"/>
      <c r="G13" s="10">
        <f>ROUND(F13*$C$13,2)</f>
        <v>0</v>
      </c>
      <c r="H13" s="17"/>
      <c r="I13" s="10">
        <f>ROUND(H13*$C$13,2)</f>
        <v>0</v>
      </c>
      <c r="J13" s="17">
        <v>0.5</v>
      </c>
      <c r="K13" s="10">
        <f>ROUND(J13*$C$13,2)</f>
        <v>0</v>
      </c>
      <c r="M13" s="38">
        <f t="shared" si="0"/>
        <v>1</v>
      </c>
    </row>
    <row r="14" spans="1:13" s="6" customFormat="1" ht="27" customHeight="1" x14ac:dyDescent="0.25">
      <c r="A14" s="7">
        <v>4</v>
      </c>
      <c r="B14" s="32" t="str">
        <f>ORC!C35</f>
        <v>RECAPEAMENTO ASFÁLTICO</v>
      </c>
      <c r="C14" s="10">
        <f>ORC!H41</f>
        <v>0</v>
      </c>
      <c r="D14" s="17">
        <v>0.3</v>
      </c>
      <c r="E14" s="10">
        <f>ROUND(D14*$C$14,2)</f>
        <v>0</v>
      </c>
      <c r="F14" s="17">
        <v>0.3</v>
      </c>
      <c r="G14" s="10">
        <f>ROUND(F14*$C$14,2)</f>
        <v>0</v>
      </c>
      <c r="H14" s="17">
        <v>0.3</v>
      </c>
      <c r="I14" s="10">
        <f>ROUND(H14*$C$14,2)</f>
        <v>0</v>
      </c>
      <c r="J14" s="17">
        <v>0.1</v>
      </c>
      <c r="K14" s="10">
        <f>ROUND(J14*$C$14,2)</f>
        <v>0</v>
      </c>
      <c r="M14" s="38">
        <f t="shared" si="0"/>
        <v>1</v>
      </c>
    </row>
    <row r="15" spans="1:13" s="6" customFormat="1" ht="27" customHeight="1" x14ac:dyDescent="0.25">
      <c r="A15" s="7">
        <v>5</v>
      </c>
      <c r="B15" s="32" t="str">
        <f>ORC!C42</f>
        <v>SINALIZAÇÃO VIÁRIA - HORIZONTAL</v>
      </c>
      <c r="C15" s="10">
        <f>ORC!H45</f>
        <v>0</v>
      </c>
      <c r="D15" s="17"/>
      <c r="E15" s="10">
        <f>ROUND(D15*$C$15,2)</f>
        <v>0</v>
      </c>
      <c r="F15" s="17"/>
      <c r="G15" s="10">
        <f>ROUND(F15*$C$15,2)</f>
        <v>0</v>
      </c>
      <c r="H15" s="17"/>
      <c r="I15" s="10">
        <f>ROUND(H15*$C$15,2)</f>
        <v>0</v>
      </c>
      <c r="J15" s="17">
        <v>1</v>
      </c>
      <c r="K15" s="10">
        <f>ROUND(J15*$C$15,2)</f>
        <v>0</v>
      </c>
      <c r="M15" s="38">
        <f t="shared" si="0"/>
        <v>1</v>
      </c>
    </row>
    <row r="16" spans="1:13" s="6" customFormat="1" ht="27" customHeight="1" x14ac:dyDescent="0.25">
      <c r="A16" s="7">
        <v>6</v>
      </c>
      <c r="B16" s="32" t="str">
        <f>ORC!C46</f>
        <v>PLACA DE TRÂNSITO SINALIZAÇÃO VERTICAL, CHAPA N°16, REFLETIVA, TIPO R-01 PARADA OBRIGATÓRIA (FORMA OCTOGONAL, DIMENSÃO 60CM X 60CM), INCLUINDO TUBO AÇO GALVANIZADO COM COSTURA NBR 5580 CLASSE LEVE DN 50MM, E=3,00MM - 4,40KG/M (COMPRIMENTO 3,00M) E INSTALAÇÃO</v>
      </c>
      <c r="C16" s="10">
        <f>ORC!H50</f>
        <v>0</v>
      </c>
      <c r="D16" s="17"/>
      <c r="E16" s="10">
        <f>ROUND(D16*$C$16,2)</f>
        <v>0</v>
      </c>
      <c r="F16" s="17"/>
      <c r="G16" s="10">
        <f>ROUND(F16*$C$16,2)</f>
        <v>0</v>
      </c>
      <c r="H16" s="17"/>
      <c r="I16" s="10">
        <f>ROUNDDOWN(H16*$C$16,2)</f>
        <v>0</v>
      </c>
      <c r="J16" s="17">
        <v>1</v>
      </c>
      <c r="K16" s="10">
        <f>ROUNDDOWN(J16*$C$16,2)</f>
        <v>0</v>
      </c>
      <c r="M16" s="38">
        <f t="shared" si="0"/>
        <v>1</v>
      </c>
    </row>
    <row r="17" spans="1:13" s="6" customFormat="1" ht="27" customHeight="1" x14ac:dyDescent="0.25">
      <c r="A17" s="7">
        <v>7</v>
      </c>
      <c r="B17" s="22" t="str">
        <f>ORC!C51</f>
        <v>PLACA ESMALTADA PARA IDENTIFICAÇÃO DE NOME DE RUA, DIMENSÕES 45X20CM, INCLUINDO TUBO AÇO GALVANIZADO COM COSTURA NBR 5580 CLASSE LEVE DN 50MM, E=3,00MM - 4,40KG/M (COMPRIMENTO 3,00M) E INSTALAÇÃO (CONJUNTOS DE 2 PLACAS POR POSTE)</v>
      </c>
      <c r="C17" s="10">
        <f>ORC!H55</f>
        <v>0</v>
      </c>
      <c r="D17" s="17"/>
      <c r="E17" s="10">
        <f>ROUND(D17*$C$17,2)</f>
        <v>0</v>
      </c>
      <c r="F17" s="17"/>
      <c r="G17" s="10">
        <f>ROUND(F17*$C$17,2)</f>
        <v>0</v>
      </c>
      <c r="H17" s="17"/>
      <c r="I17" s="10">
        <f>ROUNDDOWN(H17*$C$17,2)</f>
        <v>0</v>
      </c>
      <c r="J17" s="17">
        <v>1</v>
      </c>
      <c r="K17" s="10">
        <f>ROUNDDOWN(J17*$C$17,2)</f>
        <v>0</v>
      </c>
      <c r="M17" s="38">
        <f t="shared" si="0"/>
        <v>1</v>
      </c>
    </row>
    <row r="18" spans="1:13" s="6" customFormat="1" ht="27" customHeight="1" x14ac:dyDescent="0.25">
      <c r="A18" s="5"/>
      <c r="B18" s="15" t="s">
        <v>13</v>
      </c>
      <c r="C18" s="19">
        <f>SUM(C11:C17)</f>
        <v>0</v>
      </c>
      <c r="D18" s="17" t="e">
        <f>ROUND(E18/$C$18,4)</f>
        <v>#DIV/0!</v>
      </c>
      <c r="E18" s="19">
        <f>SUM(E11:E17)</f>
        <v>0</v>
      </c>
      <c r="F18" s="17" t="e">
        <f>ROUND(G18/$C$18,4)</f>
        <v>#DIV/0!</v>
      </c>
      <c r="G18" s="19">
        <f>SUM(G11:G17)</f>
        <v>0</v>
      </c>
      <c r="H18" s="17" t="e">
        <f>ROUND(I18/$C$18,4)</f>
        <v>#DIV/0!</v>
      </c>
      <c r="I18" s="19">
        <f>SUM(I11:I17)</f>
        <v>0</v>
      </c>
      <c r="J18" s="17" t="e">
        <f>ROUND(K18/$C$18,4)</f>
        <v>#DIV/0!</v>
      </c>
      <c r="K18" s="19">
        <f>SUM(K11:K17)</f>
        <v>0</v>
      </c>
    </row>
    <row r="19" spans="1:13" s="6" customFormat="1" ht="27" customHeight="1" x14ac:dyDescent="0.25">
      <c r="A19" s="5"/>
      <c r="B19" s="18" t="s">
        <v>23</v>
      </c>
      <c r="C19" s="19">
        <f>C18</f>
        <v>0</v>
      </c>
      <c r="D19" s="17" t="e">
        <f>ROUND(E19/$C$19,4)</f>
        <v>#DIV/0!</v>
      </c>
      <c r="E19" s="19">
        <f>E18</f>
        <v>0</v>
      </c>
      <c r="F19" s="17" t="e">
        <f>ROUND(G19/$C$19,4)</f>
        <v>#DIV/0!</v>
      </c>
      <c r="G19" s="19">
        <f>G18+E19</f>
        <v>0</v>
      </c>
      <c r="H19" s="17" t="e">
        <f>ROUND(I19/$C$19,4)</f>
        <v>#DIV/0!</v>
      </c>
      <c r="I19" s="19">
        <f>I18+G19</f>
        <v>0</v>
      </c>
      <c r="J19" s="17" t="e">
        <f>ROUND(K19/$C$19,4)</f>
        <v>#DIV/0!</v>
      </c>
      <c r="K19" s="19">
        <f>K18+I19</f>
        <v>0</v>
      </c>
    </row>
    <row r="20" spans="1:13" s="6" customFormat="1" x14ac:dyDescent="0.25">
      <c r="A20" s="5"/>
      <c r="C20" s="11"/>
      <c r="D20" s="11"/>
      <c r="E20" s="11"/>
      <c r="F20" s="11"/>
      <c r="G20" s="11"/>
      <c r="H20" s="11"/>
      <c r="I20" s="11"/>
      <c r="J20" s="11"/>
      <c r="K20" s="11"/>
    </row>
    <row r="21" spans="1:13" s="6" customFormat="1" x14ac:dyDescent="0.25">
      <c r="A21" s="5"/>
      <c r="C21" s="11"/>
      <c r="D21" s="11"/>
      <c r="E21" s="11"/>
      <c r="F21" s="11"/>
      <c r="G21" s="11"/>
      <c r="H21" s="11"/>
      <c r="I21" s="11"/>
      <c r="J21" s="11"/>
      <c r="K21" s="11"/>
    </row>
    <row r="22" spans="1:13" s="6" customFormat="1" x14ac:dyDescent="0.25">
      <c r="A22" s="5"/>
      <c r="C22" s="11"/>
      <c r="D22" s="11"/>
      <c r="E22" s="11"/>
      <c r="F22" s="11"/>
      <c r="G22" s="11"/>
      <c r="H22" s="11"/>
      <c r="I22" s="11"/>
      <c r="J22" s="11"/>
      <c r="K22" s="11"/>
    </row>
    <row r="23" spans="1:13" s="6" customFormat="1" x14ac:dyDescent="0.25">
      <c r="A23" s="5"/>
      <c r="C23" s="11"/>
      <c r="D23" s="11"/>
      <c r="E23" s="11"/>
      <c r="F23" s="11"/>
      <c r="G23" s="11"/>
      <c r="H23" s="11"/>
      <c r="I23" s="11"/>
      <c r="J23" s="11"/>
      <c r="K23" s="11"/>
    </row>
    <row r="24" spans="1:13" s="6" customFormat="1" x14ac:dyDescent="0.25">
      <c r="A24" s="5"/>
      <c r="C24" s="11"/>
      <c r="D24" s="11"/>
      <c r="E24" s="11"/>
      <c r="F24" s="11"/>
      <c r="G24" s="11"/>
      <c r="H24" s="11"/>
      <c r="I24" s="11"/>
      <c r="J24" s="11"/>
      <c r="K24" s="11"/>
    </row>
    <row r="25" spans="1:13" s="6" customFormat="1" x14ac:dyDescent="0.25">
      <c r="A25" s="5"/>
      <c r="C25" s="11"/>
      <c r="D25" s="11"/>
      <c r="E25" s="11"/>
      <c r="F25" s="11"/>
      <c r="G25" s="11"/>
      <c r="H25" s="11"/>
      <c r="I25" s="11"/>
      <c r="J25" s="11"/>
      <c r="K25" s="11"/>
    </row>
    <row r="26" spans="1:13" s="6" customFormat="1" x14ac:dyDescent="0.25">
      <c r="A26" s="5"/>
      <c r="C26" s="11"/>
      <c r="D26" s="11"/>
      <c r="E26" s="11"/>
      <c r="F26" s="11"/>
      <c r="G26" s="11"/>
      <c r="H26" s="11"/>
      <c r="I26" s="11"/>
      <c r="J26" s="11"/>
      <c r="K26" s="11"/>
    </row>
    <row r="27" spans="1:13" s="6" customFormat="1" x14ac:dyDescent="0.25">
      <c r="A27" s="5"/>
      <c r="C27" s="11"/>
      <c r="D27" s="11"/>
      <c r="E27" s="11"/>
      <c r="F27" s="11"/>
      <c r="G27" s="11"/>
      <c r="H27" s="11"/>
      <c r="I27" s="11"/>
      <c r="J27" s="11"/>
      <c r="K27" s="11"/>
    </row>
    <row r="28" spans="1:13" s="6" customFormat="1" x14ac:dyDescent="0.25">
      <c r="A28" s="5"/>
      <c r="C28" s="11"/>
      <c r="D28" s="11"/>
      <c r="E28" s="11"/>
      <c r="F28" s="11"/>
      <c r="G28" s="11"/>
      <c r="H28" s="11"/>
      <c r="I28" s="11"/>
      <c r="J28" s="11"/>
      <c r="K28" s="11"/>
    </row>
    <row r="29" spans="1:13" s="6" customFormat="1" x14ac:dyDescent="0.25">
      <c r="A29" s="5"/>
      <c r="C29" s="11"/>
      <c r="D29" s="11"/>
      <c r="E29" s="11"/>
      <c r="F29" s="11"/>
      <c r="G29" s="11"/>
      <c r="H29" s="11"/>
      <c r="I29" s="11"/>
      <c r="J29" s="11"/>
      <c r="K29" s="11"/>
    </row>
    <row r="30" spans="1:13" s="6" customFormat="1" x14ac:dyDescent="0.25">
      <c r="A30" s="5"/>
      <c r="C30" s="11"/>
      <c r="D30" s="11"/>
      <c r="E30" s="11"/>
      <c r="F30" s="11"/>
      <c r="G30" s="11"/>
      <c r="H30" s="11"/>
      <c r="I30" s="11"/>
      <c r="J30" s="11"/>
      <c r="K30" s="11"/>
    </row>
    <row r="31" spans="1:13" s="6" customFormat="1" x14ac:dyDescent="0.25">
      <c r="A31" s="5"/>
      <c r="C31" s="11"/>
      <c r="D31" s="11"/>
      <c r="E31" s="11"/>
      <c r="F31" s="11"/>
      <c r="G31" s="11"/>
      <c r="H31" s="11"/>
      <c r="I31" s="11"/>
      <c r="J31" s="11"/>
      <c r="K31" s="11"/>
    </row>
    <row r="32" spans="1:13" s="6" customFormat="1" x14ac:dyDescent="0.25">
      <c r="A32" s="5"/>
      <c r="C32" s="11"/>
      <c r="D32" s="11"/>
      <c r="E32" s="11"/>
      <c r="F32" s="11"/>
      <c r="G32" s="11"/>
      <c r="H32" s="11"/>
      <c r="I32" s="11"/>
      <c r="J32" s="11"/>
      <c r="K32" s="11"/>
    </row>
    <row r="33" spans="1:11" s="6" customFormat="1" x14ac:dyDescent="0.25">
      <c r="A33" s="5"/>
      <c r="C33" s="11"/>
      <c r="D33" s="11"/>
      <c r="E33" s="11"/>
      <c r="F33" s="11"/>
      <c r="G33" s="11"/>
      <c r="H33" s="11"/>
      <c r="I33" s="11"/>
      <c r="J33" s="11"/>
      <c r="K33" s="11"/>
    </row>
    <row r="34" spans="1:11" s="6" customFormat="1" x14ac:dyDescent="0.25">
      <c r="A34" s="5"/>
      <c r="C34" s="11"/>
      <c r="D34" s="11"/>
      <c r="E34" s="11"/>
      <c r="F34" s="11"/>
      <c r="G34" s="11"/>
      <c r="H34" s="11"/>
      <c r="I34" s="11"/>
      <c r="J34" s="11"/>
      <c r="K34" s="11"/>
    </row>
    <row r="35" spans="1:11" s="6" customFormat="1" x14ac:dyDescent="0.25">
      <c r="A35" s="5"/>
      <c r="C35" s="11"/>
      <c r="D35" s="11"/>
      <c r="E35" s="11"/>
      <c r="F35" s="11"/>
      <c r="G35" s="11"/>
      <c r="H35" s="11"/>
      <c r="I35" s="11"/>
      <c r="J35" s="11"/>
      <c r="K35" s="11"/>
    </row>
    <row r="36" spans="1:11" s="6" customFormat="1" x14ac:dyDescent="0.25">
      <c r="A36" s="5"/>
      <c r="C36" s="11"/>
      <c r="D36" s="11"/>
      <c r="E36" s="11"/>
      <c r="F36" s="11"/>
      <c r="G36" s="11"/>
      <c r="H36" s="11"/>
      <c r="I36" s="11"/>
      <c r="J36" s="11"/>
      <c r="K36" s="11"/>
    </row>
    <row r="37" spans="1:11" s="6" customFormat="1" x14ac:dyDescent="0.25">
      <c r="A37" s="5"/>
      <c r="C37" s="11"/>
      <c r="D37" s="11"/>
      <c r="E37" s="11"/>
      <c r="F37" s="11"/>
      <c r="G37" s="11"/>
      <c r="H37" s="11"/>
      <c r="I37" s="11"/>
      <c r="J37" s="11"/>
      <c r="K37" s="11"/>
    </row>
    <row r="38" spans="1:11" s="6" customFormat="1" x14ac:dyDescent="0.25">
      <c r="A38" s="5"/>
      <c r="C38" s="11"/>
      <c r="D38" s="11"/>
      <c r="E38" s="11"/>
      <c r="F38" s="11"/>
      <c r="G38" s="11"/>
      <c r="H38" s="11"/>
      <c r="I38" s="11"/>
      <c r="J38" s="11"/>
      <c r="K38" s="11"/>
    </row>
    <row r="39" spans="1:11" s="6" customFormat="1" x14ac:dyDescent="0.25">
      <c r="A39" s="5"/>
      <c r="C39" s="11"/>
      <c r="D39" s="11"/>
      <c r="E39" s="11"/>
      <c r="F39" s="11"/>
      <c r="G39" s="11"/>
      <c r="H39" s="11"/>
      <c r="I39" s="11"/>
      <c r="J39" s="11"/>
      <c r="K39" s="11"/>
    </row>
    <row r="40" spans="1:11" s="6" customFormat="1" x14ac:dyDescent="0.25">
      <c r="A40" s="5"/>
      <c r="C40" s="11"/>
      <c r="D40" s="11"/>
      <c r="E40" s="11"/>
      <c r="F40" s="11"/>
      <c r="G40" s="11"/>
      <c r="H40" s="11"/>
      <c r="I40" s="11"/>
      <c r="J40" s="11"/>
      <c r="K40" s="11"/>
    </row>
    <row r="41" spans="1:11" s="6" customFormat="1" x14ac:dyDescent="0.25">
      <c r="A41" s="5"/>
      <c r="C41" s="11"/>
      <c r="D41" s="11"/>
      <c r="E41" s="11"/>
      <c r="F41" s="11"/>
      <c r="G41" s="11"/>
      <c r="H41" s="11"/>
      <c r="I41" s="11"/>
      <c r="J41" s="11"/>
      <c r="K41" s="11"/>
    </row>
    <row r="42" spans="1:11" s="6" customFormat="1" x14ac:dyDescent="0.25">
      <c r="A42" s="5"/>
      <c r="C42" s="11"/>
      <c r="D42" s="11"/>
      <c r="E42" s="11"/>
      <c r="F42" s="11"/>
      <c r="G42" s="11"/>
      <c r="H42" s="11"/>
      <c r="I42" s="11"/>
      <c r="J42" s="11"/>
      <c r="K42" s="11"/>
    </row>
    <row r="43" spans="1:11" s="6" customFormat="1" x14ac:dyDescent="0.25">
      <c r="A43" s="5"/>
      <c r="C43" s="11"/>
      <c r="D43" s="11"/>
      <c r="E43" s="11"/>
      <c r="F43" s="11"/>
      <c r="G43" s="11"/>
      <c r="H43" s="11"/>
      <c r="I43" s="11"/>
      <c r="J43" s="11"/>
      <c r="K43" s="11"/>
    </row>
    <row r="44" spans="1:11" s="6" customFormat="1" x14ac:dyDescent="0.25">
      <c r="A44" s="5"/>
      <c r="C44" s="11"/>
      <c r="D44" s="11"/>
      <c r="E44" s="11"/>
      <c r="F44" s="11"/>
      <c r="G44" s="11"/>
      <c r="H44" s="11"/>
      <c r="I44" s="11"/>
      <c r="J44" s="11"/>
      <c r="K44" s="11"/>
    </row>
    <row r="45" spans="1:11" s="6" customFormat="1" x14ac:dyDescent="0.25">
      <c r="A45" s="5"/>
      <c r="C45" s="11"/>
      <c r="D45" s="11"/>
      <c r="E45" s="11"/>
      <c r="F45" s="11"/>
      <c r="G45" s="11"/>
      <c r="H45" s="11"/>
      <c r="I45" s="11"/>
      <c r="J45" s="11"/>
      <c r="K45" s="11"/>
    </row>
    <row r="46" spans="1:11" s="6" customFormat="1" x14ac:dyDescent="0.25">
      <c r="A46" s="5"/>
      <c r="C46" s="11"/>
      <c r="D46" s="11"/>
      <c r="E46" s="11"/>
      <c r="F46" s="11"/>
      <c r="G46" s="11"/>
      <c r="H46" s="11"/>
      <c r="I46" s="11"/>
      <c r="J46" s="11"/>
      <c r="K46" s="11"/>
    </row>
    <row r="47" spans="1:11" s="6" customFormat="1" x14ac:dyDescent="0.25">
      <c r="A47" s="5"/>
      <c r="C47" s="11"/>
      <c r="D47" s="11"/>
      <c r="E47" s="11"/>
      <c r="F47" s="11"/>
      <c r="G47" s="11"/>
      <c r="H47" s="11"/>
      <c r="I47" s="11"/>
      <c r="J47" s="11"/>
      <c r="K47" s="11"/>
    </row>
    <row r="48" spans="1:11" s="6" customFormat="1" x14ac:dyDescent="0.25">
      <c r="A48" s="5"/>
      <c r="C48" s="11"/>
      <c r="D48" s="11"/>
      <c r="E48" s="11"/>
      <c r="F48" s="11"/>
      <c r="G48" s="11"/>
      <c r="H48" s="11"/>
      <c r="I48" s="11"/>
      <c r="J48" s="11"/>
      <c r="K48" s="11"/>
    </row>
    <row r="49" spans="1:11" s="6" customFormat="1" x14ac:dyDescent="0.25">
      <c r="A49" s="5"/>
      <c r="C49" s="11"/>
      <c r="D49" s="11"/>
      <c r="E49" s="11"/>
      <c r="F49" s="11"/>
      <c r="G49" s="11"/>
      <c r="H49" s="11"/>
      <c r="I49" s="11"/>
      <c r="J49" s="11"/>
      <c r="K49" s="11"/>
    </row>
    <row r="50" spans="1:11" s="6" customFormat="1" x14ac:dyDescent="0.25">
      <c r="A50" s="5"/>
      <c r="C50" s="11"/>
      <c r="D50" s="11"/>
      <c r="E50" s="11"/>
      <c r="F50" s="11"/>
      <c r="G50" s="11"/>
      <c r="H50" s="11"/>
      <c r="I50" s="11"/>
      <c r="J50" s="11"/>
      <c r="K50" s="11"/>
    </row>
    <row r="51" spans="1:11" s="6" customFormat="1" x14ac:dyDescent="0.25">
      <c r="A51" s="5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6" customFormat="1" x14ac:dyDescent="0.25">
      <c r="A52" s="5"/>
      <c r="C52" s="11"/>
      <c r="D52" s="11"/>
      <c r="E52" s="11"/>
      <c r="F52" s="11"/>
      <c r="G52" s="11"/>
      <c r="H52" s="11"/>
      <c r="I52" s="11"/>
      <c r="J52" s="11"/>
      <c r="K52" s="11"/>
    </row>
    <row r="53" spans="1:11" s="6" customFormat="1" x14ac:dyDescent="0.25">
      <c r="A53" s="5"/>
      <c r="C53" s="11"/>
      <c r="D53" s="11"/>
      <c r="E53" s="11"/>
      <c r="F53" s="11"/>
      <c r="G53" s="11"/>
      <c r="H53" s="11"/>
      <c r="I53" s="11"/>
      <c r="J53" s="11"/>
      <c r="K53" s="11"/>
    </row>
    <row r="54" spans="1:11" s="6" customFormat="1" x14ac:dyDescent="0.25">
      <c r="A54" s="5"/>
      <c r="C54" s="11"/>
      <c r="D54" s="11"/>
      <c r="E54" s="11"/>
      <c r="F54" s="11"/>
      <c r="G54" s="11"/>
      <c r="H54" s="11"/>
      <c r="I54" s="11"/>
      <c r="J54" s="11"/>
      <c r="K54" s="11"/>
    </row>
    <row r="55" spans="1:11" s="6" customFormat="1" x14ac:dyDescent="0.25">
      <c r="A55" s="5"/>
      <c r="C55" s="11"/>
      <c r="D55" s="11"/>
      <c r="E55" s="11"/>
      <c r="F55" s="11"/>
      <c r="G55" s="11"/>
      <c r="H55" s="11"/>
      <c r="I55" s="11"/>
      <c r="J55" s="11"/>
      <c r="K55" s="11"/>
    </row>
    <row r="56" spans="1:11" s="6" customFormat="1" x14ac:dyDescent="0.25">
      <c r="A56" s="5"/>
      <c r="C56" s="11"/>
      <c r="D56" s="11"/>
      <c r="E56" s="11"/>
      <c r="F56" s="11"/>
      <c r="G56" s="11"/>
      <c r="H56" s="11"/>
      <c r="I56" s="11"/>
      <c r="J56" s="11"/>
      <c r="K56" s="11"/>
    </row>
    <row r="57" spans="1:11" s="6" customFormat="1" x14ac:dyDescent="0.25">
      <c r="A57" s="5"/>
      <c r="C57" s="11"/>
      <c r="D57" s="11"/>
      <c r="E57" s="11"/>
      <c r="F57" s="11"/>
      <c r="G57" s="11"/>
      <c r="H57" s="11"/>
      <c r="I57" s="11"/>
      <c r="J57" s="11"/>
      <c r="K57" s="11"/>
    </row>
    <row r="58" spans="1:11" s="6" customFormat="1" x14ac:dyDescent="0.25">
      <c r="A58" s="5"/>
      <c r="C58" s="11"/>
      <c r="D58" s="11"/>
      <c r="E58" s="11"/>
      <c r="F58" s="11"/>
      <c r="G58" s="11"/>
      <c r="H58" s="11"/>
      <c r="I58" s="11"/>
      <c r="J58" s="11"/>
      <c r="K58" s="11"/>
    </row>
    <row r="59" spans="1:11" s="6" customFormat="1" x14ac:dyDescent="0.25">
      <c r="A59" s="5"/>
      <c r="C59" s="11"/>
      <c r="D59" s="11"/>
      <c r="E59" s="11"/>
      <c r="F59" s="11"/>
      <c r="G59" s="11"/>
      <c r="H59" s="11"/>
      <c r="I59" s="11"/>
      <c r="J59" s="11"/>
      <c r="K59" s="11"/>
    </row>
    <row r="60" spans="1:11" s="6" customFormat="1" x14ac:dyDescent="0.25">
      <c r="A60" s="5"/>
      <c r="C60" s="11"/>
      <c r="D60" s="11"/>
      <c r="E60" s="11"/>
      <c r="F60" s="11"/>
      <c r="G60" s="11"/>
      <c r="H60" s="11"/>
      <c r="I60" s="11"/>
      <c r="J60" s="11"/>
      <c r="K60" s="11"/>
    </row>
    <row r="61" spans="1:11" s="6" customFormat="1" x14ac:dyDescent="0.25">
      <c r="A61" s="5"/>
      <c r="C61" s="11"/>
      <c r="D61" s="11"/>
      <c r="E61" s="11"/>
      <c r="F61" s="11"/>
      <c r="G61" s="11"/>
      <c r="H61" s="11"/>
      <c r="I61" s="11"/>
      <c r="J61" s="11"/>
      <c r="K61" s="11"/>
    </row>
    <row r="62" spans="1:11" s="6" customFormat="1" x14ac:dyDescent="0.25">
      <c r="A62" s="5"/>
      <c r="C62" s="11"/>
      <c r="D62" s="11"/>
      <c r="E62" s="11"/>
      <c r="F62" s="11"/>
      <c r="G62" s="11"/>
      <c r="H62" s="11"/>
      <c r="I62" s="11"/>
      <c r="J62" s="11"/>
      <c r="K62" s="11"/>
    </row>
    <row r="63" spans="1:11" s="6" customFormat="1" x14ac:dyDescent="0.25">
      <c r="A63" s="5"/>
      <c r="C63" s="11"/>
      <c r="D63" s="11"/>
      <c r="E63" s="11"/>
      <c r="F63" s="11"/>
      <c r="G63" s="11"/>
      <c r="H63" s="11"/>
      <c r="I63" s="11"/>
      <c r="J63" s="11"/>
      <c r="K63" s="11"/>
    </row>
    <row r="64" spans="1:11" s="6" customFormat="1" x14ac:dyDescent="0.25">
      <c r="A64" s="5"/>
      <c r="C64" s="11"/>
      <c r="D64" s="11"/>
      <c r="E64" s="11"/>
      <c r="F64" s="11"/>
      <c r="G64" s="11"/>
      <c r="H64" s="11"/>
      <c r="I64" s="11"/>
      <c r="J64" s="11"/>
      <c r="K64" s="11"/>
    </row>
    <row r="65" spans="1:11" s="6" customFormat="1" x14ac:dyDescent="0.25">
      <c r="A65" s="5"/>
      <c r="C65" s="11"/>
      <c r="D65" s="11"/>
      <c r="E65" s="11"/>
      <c r="F65" s="11"/>
      <c r="G65" s="11"/>
      <c r="H65" s="11"/>
      <c r="I65" s="11"/>
      <c r="J65" s="11"/>
      <c r="K65" s="11"/>
    </row>
    <row r="66" spans="1:11" s="6" customFormat="1" x14ac:dyDescent="0.25">
      <c r="A66" s="5"/>
      <c r="C66" s="11"/>
      <c r="D66" s="11"/>
      <c r="E66" s="11"/>
      <c r="F66" s="11"/>
      <c r="G66" s="11"/>
      <c r="H66" s="11"/>
      <c r="I66" s="11"/>
      <c r="J66" s="11"/>
      <c r="K66" s="11"/>
    </row>
    <row r="67" spans="1:11" s="6" customFormat="1" x14ac:dyDescent="0.25">
      <c r="A67" s="5"/>
      <c r="C67" s="5"/>
      <c r="D67" s="5"/>
      <c r="E67" s="5"/>
      <c r="F67" s="5"/>
      <c r="G67" s="5"/>
      <c r="H67" s="5"/>
      <c r="I67" s="5"/>
      <c r="J67" s="5"/>
      <c r="K67" s="5"/>
    </row>
    <row r="68" spans="1:11" s="6" customFormat="1" x14ac:dyDescent="0.25">
      <c r="A68" s="5"/>
      <c r="C68" s="5"/>
      <c r="D68" s="5"/>
      <c r="E68" s="5"/>
      <c r="F68" s="5"/>
      <c r="G68" s="5"/>
      <c r="H68" s="5"/>
      <c r="I68" s="5"/>
      <c r="J68" s="5"/>
      <c r="K68" s="5"/>
    </row>
    <row r="69" spans="1:11" s="6" customFormat="1" x14ac:dyDescent="0.25">
      <c r="A69" s="5"/>
      <c r="C69" s="5"/>
      <c r="D69" s="5"/>
      <c r="E69" s="5"/>
      <c r="F69" s="5"/>
      <c r="G69" s="5"/>
      <c r="H69" s="5"/>
      <c r="I69" s="5"/>
      <c r="J69" s="5"/>
      <c r="K69" s="5"/>
    </row>
    <row r="70" spans="1:11" s="6" customFormat="1" x14ac:dyDescent="0.25">
      <c r="A70" s="5"/>
      <c r="C70" s="5"/>
      <c r="D70" s="5"/>
      <c r="E70" s="5"/>
      <c r="F70" s="5"/>
      <c r="G70" s="5"/>
      <c r="H70" s="5"/>
      <c r="I70" s="5"/>
      <c r="J70" s="5"/>
      <c r="K70" s="5"/>
    </row>
    <row r="71" spans="1:11" s="6" customFormat="1" x14ac:dyDescent="0.25">
      <c r="A71" s="5"/>
      <c r="C71" s="5"/>
      <c r="D71" s="5"/>
      <c r="E71" s="5"/>
      <c r="F71" s="5"/>
      <c r="G71" s="5"/>
      <c r="H71" s="5"/>
      <c r="I71" s="5"/>
      <c r="J71" s="5"/>
      <c r="K71" s="5"/>
    </row>
    <row r="72" spans="1:11" s="6" customFormat="1" x14ac:dyDescent="0.25">
      <c r="A72" s="5"/>
      <c r="C72" s="5"/>
      <c r="D72" s="5"/>
      <c r="E72" s="5"/>
      <c r="F72" s="5"/>
      <c r="G72" s="5"/>
      <c r="H72" s="5"/>
      <c r="I72" s="5"/>
      <c r="J72" s="5"/>
      <c r="K72" s="5"/>
    </row>
    <row r="73" spans="1:11" s="6" customFormat="1" x14ac:dyDescent="0.25">
      <c r="A73" s="5"/>
      <c r="C73" s="5"/>
      <c r="D73" s="5"/>
      <c r="E73" s="5"/>
      <c r="F73" s="5"/>
      <c r="G73" s="5"/>
      <c r="H73" s="5"/>
      <c r="I73" s="5"/>
      <c r="J73" s="5"/>
      <c r="K73" s="5"/>
    </row>
    <row r="74" spans="1:11" s="6" customFormat="1" x14ac:dyDescent="0.25">
      <c r="A74" s="5"/>
      <c r="C74" s="5"/>
      <c r="D74" s="5"/>
      <c r="E74" s="5"/>
      <c r="F74" s="5"/>
      <c r="G74" s="5"/>
      <c r="H74" s="5"/>
      <c r="I74" s="5"/>
      <c r="J74" s="5"/>
      <c r="K74" s="5"/>
    </row>
  </sheetData>
  <mergeCells count="11">
    <mergeCell ref="A4:K4"/>
    <mergeCell ref="A6:K6"/>
    <mergeCell ref="A7:K7"/>
    <mergeCell ref="B10:K10"/>
    <mergeCell ref="H8:I8"/>
    <mergeCell ref="J8:K8"/>
    <mergeCell ref="A8:A9"/>
    <mergeCell ref="B8:B9"/>
    <mergeCell ref="C8:C9"/>
    <mergeCell ref="D8:E8"/>
    <mergeCell ref="F8:G8"/>
  </mergeCells>
  <printOptions horizontalCentered="1"/>
  <pageMargins left="0.39370078740157483" right="0.39370078740157483" top="1.5748031496062993" bottom="0.78740157480314965" header="0" footer="0"/>
  <pageSetup paperSize="9" scale="60" orientation="landscape" r:id="rId1"/>
  <headerFooter>
    <oddHeader>&amp;R&amp;G</oddHeader>
    <oddFooter>&amp;LDEPARTAMENTO DE ENGENHARIA&amp;R&amp;N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ORC</vt:lpstr>
      <vt:lpstr>CRONOGRAMA</vt:lpstr>
      <vt:lpstr>CRONOGRAMA!Area_de_impressao</vt:lpstr>
      <vt:lpstr>ORC!Area_de_impressao</vt:lpstr>
      <vt:lpstr>CRONOGRAMA!Titulos_de_impressao</vt:lpstr>
      <vt:lpstr>ORC!Titulos_de_impressao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Ouvidor</dc:creator>
  <cp:lastModifiedBy>Ouvidor</cp:lastModifiedBy>
  <cp:lastPrinted>2023-09-25T18:45:42Z</cp:lastPrinted>
  <dcterms:created xsi:type="dcterms:W3CDTF">2017-01-29T13:31:16Z</dcterms:created>
  <dcterms:modified xsi:type="dcterms:W3CDTF">2023-09-28T18:56:45Z</dcterms:modified>
</cp:coreProperties>
</file>